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workbookProtection workbookPassword="CEF7" lockStructure="1"/>
  <bookViews>
    <workbookView xWindow="0" yWindow="120" windowWidth="28800" windowHeight="12600"/>
  </bookViews>
  <sheets>
    <sheet name="ВРП Магаданской области" sheetId="5" r:id="rId1"/>
    <sheet name="график" sheetId="6" state="hidden" r:id="rId2"/>
    <sheet name="исходный" sheetId="1" state="hidden" r:id="rId3"/>
  </sheets>
  <definedNames>
    <definedName name="_xlnm._FilterDatabase" localSheetId="1" hidden="1">график!$A$126:$B$136</definedName>
    <definedName name="_xlnm._FilterDatabase" localSheetId="2" hidden="1">исходный!$A$1:$N$199</definedName>
    <definedName name="Срез_период">#N/A</definedName>
    <definedName name="Срез_период1">#N/A</definedName>
  </definedNames>
  <calcPr calcId="145621"/>
  <pivotCaches>
    <pivotCache cacheId="0" r:id="rId4"/>
    <pivotCache cacheId="1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7" i="1" l="1"/>
  <c r="L108" i="1"/>
  <c r="L109" i="1"/>
  <c r="L110" i="1"/>
  <c r="L111" i="1"/>
  <c r="L112" i="1"/>
  <c r="L113" i="1"/>
  <c r="L114" i="1"/>
  <c r="L115" i="1"/>
  <c r="L116" i="1"/>
  <c r="L118" i="1"/>
  <c r="L119" i="1"/>
  <c r="L120" i="1"/>
  <c r="L121" i="1"/>
  <c r="L122" i="1"/>
  <c r="L123" i="1"/>
  <c r="L124" i="1"/>
  <c r="L125" i="1"/>
  <c r="L126" i="1"/>
  <c r="L107" i="1"/>
  <c r="I6" i="1"/>
  <c r="B137" i="6" l="1"/>
  <c r="B127" i="6"/>
  <c r="B128" i="6"/>
  <c r="B129" i="6"/>
  <c r="B130" i="6"/>
  <c r="B131" i="6"/>
  <c r="B132" i="6"/>
  <c r="B133" i="6"/>
  <c r="B134" i="6"/>
  <c r="B135" i="6"/>
  <c r="B136" i="6"/>
  <c r="B126" i="6"/>
  <c r="B20" i="6" l="1"/>
  <c r="B73" i="6" l="1"/>
  <c r="B69" i="6"/>
  <c r="B70" i="6"/>
  <c r="B71" i="6"/>
  <c r="B72" i="6"/>
  <c r="B74" i="6"/>
  <c r="B75" i="6"/>
  <c r="B76" i="6"/>
  <c r="B77" i="6"/>
  <c r="B78" i="6"/>
  <c r="B68" i="6"/>
  <c r="B16" i="6" l="1"/>
  <c r="B17" i="6"/>
  <c r="B18" i="6"/>
  <c r="B19" i="6"/>
  <c r="B21" i="6"/>
  <c r="B22" i="6"/>
  <c r="B23" i="6"/>
  <c r="B15" i="6"/>
  <c r="K127" i="1" l="1"/>
  <c r="L127" i="1" s="1"/>
  <c r="G127" i="1"/>
  <c r="H127" i="1" l="1"/>
  <c r="D127" i="1"/>
  <c r="E127" i="1" s="1"/>
  <c r="L106" i="1"/>
  <c r="H106" i="1"/>
  <c r="E106" i="1"/>
  <c r="L85" i="1"/>
  <c r="H85" i="1"/>
  <c r="E85" i="1"/>
  <c r="L64" i="1"/>
  <c r="L43" i="1"/>
  <c r="H43" i="1"/>
  <c r="E43" i="1"/>
  <c r="L22" i="1"/>
  <c r="H22" i="1"/>
  <c r="E22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L6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L4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H64" i="1"/>
  <c r="E64" i="1"/>
  <c r="L23" i="1"/>
  <c r="I49" i="1"/>
  <c r="I40" i="1"/>
  <c r="I35" i="1"/>
  <c r="I2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E8" i="1"/>
  <c r="E3" i="1"/>
  <c r="E4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I3" i="1" l="1"/>
  <c r="I4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1" i="1"/>
  <c r="I42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2" i="1"/>
</calcChain>
</file>

<file path=xl/sharedStrings.xml><?xml version="1.0" encoding="utf-8"?>
<sst xmlns="http://schemas.openxmlformats.org/spreadsheetml/2006/main" count="743" uniqueCount="87">
  <si>
    <t>период</t>
  </si>
  <si>
    <t>Виды экономической деятельности</t>
  </si>
  <si>
    <t>Темп изм выпуска к предыдущ периоду</t>
  </si>
  <si>
    <t>Структура ПП</t>
  </si>
  <si>
    <t>Темп изм ПП к предыдущ периоду</t>
  </si>
  <si>
    <t>Структура ВДС</t>
  </si>
  <si>
    <t>Темп изм ВДС к предыдущ периоду</t>
  </si>
  <si>
    <t>2017 год</t>
  </si>
  <si>
    <t>Всего продукции и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</si>
  <si>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</si>
  <si>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</si>
  <si>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</si>
  <si>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</si>
  <si>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</si>
  <si>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</si>
  <si>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</si>
  <si>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</si>
  <si>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</si>
  <si>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</si>
  <si>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</si>
  <si>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</si>
  <si>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</si>
  <si>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</si>
  <si>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</si>
  <si>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</si>
  <si>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</si>
  <si>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культура, спорта, организации досуга и развлечений</t>
  </si>
  <si>
    <t>Предоставление прочих видов услуг</t>
  </si>
  <si>
    <t>Недоминирующие</t>
  </si>
  <si>
    <t>2018 год</t>
  </si>
  <si>
    <t>2019 год</t>
  </si>
  <si>
    <t>2020 год</t>
  </si>
  <si>
    <t>2021 год</t>
  </si>
  <si>
    <t>2022 год</t>
  </si>
  <si>
    <t>по ДФО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</si>
  <si>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</si>
  <si>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</si>
  <si>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</si>
  <si>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</si>
  <si>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</si>
  <si>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</si>
  <si>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</si>
  <si>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</si>
  <si>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</si>
  <si>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</si>
  <si>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</si>
  <si>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</si>
  <si>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Названия строк</t>
  </si>
  <si>
    <t>Общий итог</t>
  </si>
  <si>
    <t>Всего</t>
  </si>
  <si>
    <t>Раздел A</t>
  </si>
  <si>
    <t>Раздел B</t>
  </si>
  <si>
    <t>Раздел C</t>
  </si>
  <si>
    <t>Раздел D</t>
  </si>
  <si>
    <t>Раздел E</t>
  </si>
  <si>
    <t>Раздел F</t>
  </si>
  <si>
    <t>Раздел G</t>
  </si>
  <si>
    <t>Раздел Н</t>
  </si>
  <si>
    <t>Раздел I</t>
  </si>
  <si>
    <t>Раздел J</t>
  </si>
  <si>
    <t>Раздел K</t>
  </si>
  <si>
    <t>Раздел L</t>
  </si>
  <si>
    <t>Раздел M</t>
  </si>
  <si>
    <t>Раздел N</t>
  </si>
  <si>
    <t>Раздел O</t>
  </si>
  <si>
    <t>Раздел P</t>
  </si>
  <si>
    <t>Раздел Q</t>
  </si>
  <si>
    <t>Раздел R</t>
  </si>
  <si>
    <t>Раздел S</t>
  </si>
  <si>
    <t>Раздел НД</t>
  </si>
  <si>
    <t>ОКВЭД</t>
  </si>
  <si>
    <t xml:space="preserve"> ВДС, текущие цены</t>
  </si>
  <si>
    <t>ВРП__Индекс физич.объема, %</t>
  </si>
  <si>
    <t>Сумма по полю Структура ВДС</t>
  </si>
  <si>
    <t xml:space="preserve">*Данные  динамического ряда, начиная с 2016 года, содержат изменения, связанные с внедрением международной методологии оценки жилищных услуг, </t>
  </si>
  <si>
    <t>производимых и потребляемых собственниками жилья; оценкой потребления основного капитала, исходя из его текущей рыночной стоимости.</t>
  </si>
  <si>
    <t xml:space="preserve"> Выпуск товаров и услуг, тыс. рублей</t>
  </si>
  <si>
    <t>Промежуточное потребление, тыс. рублей</t>
  </si>
  <si>
    <t>Удельный вес промежуточного потребления в объеме выпуска товаров, %</t>
  </si>
  <si>
    <t>Выпуск товаров и услуг, тыс. рублей</t>
  </si>
  <si>
    <t>Промежуточное потребление,  тыс. рублей</t>
  </si>
  <si>
    <t>Удельный вес промежуточного потребления в объеме выпуска товаров,  %</t>
  </si>
  <si>
    <t>Валовая добавленная стоимость в основных ценах, тыс рублей</t>
  </si>
  <si>
    <t>Структура валовой добавленной стоимости в основных ценах, % к итогу</t>
  </si>
  <si>
    <t>Индекс физического объема валовой добавленной стоимости, %</t>
  </si>
  <si>
    <t>Структура выпуска; ВДС на душу</t>
  </si>
  <si>
    <t>Сумма по полю Промежуточное потребление,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</si>
</sst>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</font>
    <font>
      <sz val="9"/>
      <color theme="1"/>
      <name val="Arial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/>
    <xf numFmtId="0" fontId="2" fillId="0" borderId="0" xfId="0" applyFont="1"/>
    <xf numFmtId="0" fontId="3" fillId="2" borderId="1" xfId="0" applyFont="1" applyFill="1" applyBorder="1"/>
    <xf numFmtId="3" fontId="2" fillId="0" borderId="0" xfId="0" applyNumberFormat="1" applyFont="1"/>
    <xf numFmtId="164" fontId="2" fillId="0" borderId="0" xfId="0" applyNumberFormat="1" applyFont="1"/>
    <xf numFmtId="0" fontId="1" fillId="3" borderId="1" xfId="0" applyFont="1" applyFill="1" applyBorder="1"/>
    <xf numFmtId="0" fontId="0" fillId="3" borderId="0" xfId="0" applyFill="1"/>
    <xf numFmtId="0" fontId="1" fillId="4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0" xfId="0" applyFont="1"/>
    <xf numFmtId="3" fontId="0" fillId="5" borderId="0" xfId="0" applyNumberFormat="1" applyFill="1"/>
    <xf numFmtId="0" fontId="0" fillId="0" borderId="0" xfId="0" applyBorder="1"/>
    <xf numFmtId="0" fontId="0" fillId="6" borderId="2" xfId="0" applyFill="1" applyBorder="1" applyAlignment="1">
      <alignment horizontal="center" vertical="center" wrapText="1"/>
    </xf>
    <xf numFmtId="3" fontId="0" fillId="0" borderId="3" xfId="0" applyNumberFormat="1" applyBorder="1"/>
    <xf numFmtId="3" fontId="0" fillId="0" borderId="4" xfId="0" applyNumberFormat="1" applyBorder="1"/>
    <xf numFmtId="165" fontId="0" fillId="0" borderId="0" xfId="0" applyNumberFormat="1"/>
    <xf numFmtId="0" fontId="0" fillId="6" borderId="2" xfId="0" applyFill="1" applyBorder="1" applyAlignment="1">
      <alignment horizontal="center" vertical="center"/>
    </xf>
    <xf numFmtId="3" fontId="2" fillId="5" borderId="0" xfId="0" applyNumberFormat="1" applyFont="1" applyFill="1"/>
    <xf numFmtId="3" fontId="0" fillId="0" borderId="0" xfId="0" applyNumberFormat="1" applyFill="1"/>
    <xf numFmtId="164" fontId="0" fillId="0" borderId="0" xfId="0" applyNumberFormat="1" applyFill="1"/>
    <xf numFmtId="164" fontId="2" fillId="5" borderId="0" xfId="0" applyNumberFormat="1" applyFont="1" applyFill="1"/>
    <xf numFmtId="164" fontId="0" fillId="5" borderId="0" xfId="0" applyNumberFormat="1" applyFill="1"/>
    <xf numFmtId="3" fontId="4" fillId="0" borderId="2" xfId="0" applyNumberFormat="1" applyFont="1" applyBorder="1"/>
    <xf numFmtId="164" fontId="4" fillId="0" borderId="2" xfId="0" applyNumberFormat="1" applyFont="1" applyBorder="1"/>
    <xf numFmtId="0" fontId="5" fillId="0" borderId="2" xfId="0" applyFont="1" applyBorder="1"/>
    <xf numFmtId="0" fontId="6" fillId="0" borderId="2" xfId="0" applyFont="1" applyBorder="1" applyAlignment="1">
      <alignment wrapText="1"/>
    </xf>
  </cellXfs>
  <cellStyles count="1">
    <cellStyle name="Обычный" xfId="0" builtinId="0"/>
  </cellStyles>
  <dxfs count="325">
    <dxf>
      <numFmt numFmtId="164" formatCode="0.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alignment wrapText="1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"/>
    </dxf>
    <dxf>
      <alignment vertical="center" wrapText="1" readingOrder="0"/>
    </dxf>
    <dxf>
      <alignment horizontal="center" readingOrder="0"/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</dxf>
    <dxf>
      <numFmt numFmtId="164" formatCode="0.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alignment wrapText="1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"/>
    </dxf>
    <dxf>
      <alignment vertical="center" wrapText="1" readingOrder="0"/>
    </dxf>
    <dxf>
      <alignment horizontal="center" readingOrder="0"/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3" formatCode="#,##0"/>
    </dxf>
    <dxf>
      <numFmt numFmtId="164" formatCode="0.0"/>
    </dxf>
    <dxf>
      <numFmt numFmtId="164" formatCode="0.0"/>
    </dxf>
    <dxf>
      <numFmt numFmtId="164" formatCode="0.0"/>
    </dxf>
    <dxf>
      <numFmt numFmtId="3" formatCode="#,##0"/>
    </dxf>
    <dxf>
      <numFmt numFmtId="164" formatCode="0.0"/>
    </dxf>
    <dxf>
      <numFmt numFmtId="164" formatCode="0.0"/>
    </dxf>
    <dxf>
      <numFmt numFmtId="3" formatCode="#,##0"/>
    </dxf>
    <dxf>
      <numFmt numFmtId="164" formatCode="0.0"/>
    </dxf>
    <dxf>
      <numFmt numFmtId="164" formatCode="0.0"/>
    </dxf>
    <dxf>
      <fill>
        <patternFill patternType="solid">
          <bgColor theme="0"/>
        </patternFill>
      </fill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alignment horizontal="center" readingOrder="0"/>
    </dxf>
    <dxf>
      <alignment vertical="center" wrapText="1" readingOrder="0"/>
    </dxf>
    <dxf>
      <numFmt numFmtId="164" formatCode="0.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wrapText="1" readingOrder="0"/>
    </dxf>
    <dxf>
      <numFmt numFmtId="164" formatCode="0.0"/>
    </dxf>
    <dxf>
      <numFmt numFmtId="164" formatCode="0.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006100"/>
      </font>
      <fill>
        <patternFill>
          <bgColor rgb="FFC6EFCE"/>
        </patternFill>
      </fill>
    </dxf>
  </dxfs>
  <tableStyles count="1" defaultTableStyle="TableStyleMedium2" defaultPivotStyle="PivotStyleLight16">
    <tableStyle name="Стиль среза 1" pivot="0" table="0" count="0"/>
  </tableStyles>
  <colors>
    <mruColors>
      <color rgb="FF363194"/>
      <color rgb="FFE36846"/>
      <color rgb="FFD08BA4"/>
      <color rgb="FFCFE8FF"/>
      <color rgb="FFD3F5E2"/>
      <color rgb="FFA1DCBC"/>
      <color rgb="FF46AA98"/>
      <color rgb="FF578C7B"/>
      <color rgb="FFFFD7AC"/>
      <color rgb="FFFFA970"/>
    </mruColors>
  </colors>
  <extLst>
    <ext xmlns:x14="http://schemas.microsoft.com/office/spreadsheetml/2009/9/main" uri="{EB79DEF2-80B8-43e5-95BD-54CBDDF9020C}">
      <x14:slicerStyles defaultSlicerStyle="SlicerStyleLight1">
        <x14:slicerStyle name="Стиль среза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01789083017891"/>
          <c:y val="0.14227246082128747"/>
          <c:w val="0.5248705735299557"/>
          <c:h val="0.800510384727831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6319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346FC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FE8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A1DCB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46AA9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578C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83838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1067954831597008E-2"/>
                  <c:y val="-0.119965724078834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363194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479769552297696"/>
                  <c:y val="-0.113839578081483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346FC2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9162600335376005E-2"/>
                  <c:y val="-0.104182060120329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B0F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655478219054783E-2"/>
                  <c:y val="8.4761906086144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CFE8FF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6473712439737124E-2"/>
                  <c:y val="9.2545095809040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A1DCBC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723225404732235E-2"/>
                  <c:y val="4.964327974070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46AA98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507764817577677E-2"/>
                  <c:y val="3.26094180822618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578C7B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4057479378074793E-2"/>
                  <c:y val="1.0282621502858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5436875786891811E-2"/>
                  <c:y val="-8.56898029134533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838383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график!$A$15:$A$23</c:f>
              <c:strCache>
                <c:ptCount val="9"/>
                <c:pt idx="0">
                  <c:v>Раздел A</c:v>
                </c:pt>
                <c:pt idx="1">
                  <c:v>Раздел B</c:v>
                </c:pt>
                <c:pt idx="2">
                  <c:v>Раздел C</c:v>
                </c:pt>
                <c:pt idx="3">
                  <c:v>Раздел F</c:v>
                </c:pt>
                <c:pt idx="4">
                  <c:v>Раздел G</c:v>
                </c:pt>
                <c:pt idx="5">
                  <c:v>Раздел L</c:v>
                </c:pt>
                <c:pt idx="6">
                  <c:v>Раздел O</c:v>
                </c:pt>
                <c:pt idx="7">
                  <c:v>Раздел Н</c:v>
                </c:pt>
                <c:pt idx="8">
                  <c:v>Раздел НД</c:v>
                </c:pt>
              </c:strCache>
            </c:strRef>
          </c:cat>
          <c:val>
            <c:numRef>
              <c:f>график!$B$15:$B$23</c:f>
              <c:numCache>
                <c:formatCode>0.0</c:formatCode>
                <c:ptCount val="9"/>
                <c:pt idx="0">
                  <c:v>3.1650996722360452</c:v>
                </c:pt>
                <c:pt idx="1">
                  <c:v>49.59179409461445</c:v>
                </c:pt>
                <c:pt idx="2">
                  <c:v>1.5342138884604828</c:v>
                </c:pt>
                <c:pt idx="3">
                  <c:v>3.4709510569380897</c:v>
                </c:pt>
                <c:pt idx="4">
                  <c:v>7.8694157791697306</c:v>
                </c:pt>
                <c:pt idx="5">
                  <c:v>5.547924752221153</c:v>
                </c:pt>
                <c:pt idx="6">
                  <c:v>3.3921425945733912</c:v>
                </c:pt>
                <c:pt idx="7">
                  <c:v>8.5604071971345306</c:v>
                </c:pt>
                <c:pt idx="8">
                  <c:v>16.868050964652127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09909909909909"/>
          <c:y val="0.22885991662928176"/>
          <c:w val="0.48572942646109224"/>
          <c:h val="0.4907060470863999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D7A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D08BA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46AA9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A1DCB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D3F5E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CFE8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E3684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FFA97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8533010550950711E-2"/>
                  <c:y val="-0.124111163255306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16338593235633"/>
                  <c:y val="-0.109830419034456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507651424593463"/>
                  <c:y val="-6.56873259160927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645331390523533"/>
                  <c:y val="-4.13387948793506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734030147035549"/>
                  <c:y val="-1.84303244090170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4310242187237915"/>
                  <c:y val="5.16403689511376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6203958639227011E-2"/>
                  <c:y val="0.1005836639575299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5191348633592275"/>
                  <c:y val="4.96255095786717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311610784034819"/>
                  <c:y val="-4.59557581073533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3776942413366269"/>
                  <c:y val="-5.67815823893287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8999351238493868E-2"/>
                  <c:y val="-0.112432714361947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график!$A$68:$A$78</c:f>
              <c:strCache>
                <c:ptCount val="11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</c:strCache>
            </c:strRef>
          </c:cat>
          <c:val>
            <c:numRef>
              <c:f>график!$B$68:$B$78</c:f>
              <c:numCache>
                <c:formatCode>0.0</c:formatCode>
                <c:ptCount val="11"/>
                <c:pt idx="0">
                  <c:v>6.976290707335675</c:v>
                </c:pt>
                <c:pt idx="1">
                  <c:v>0.93207362643342329</c:v>
                </c:pt>
                <c:pt idx="2">
                  <c:v>6.3223565348133128</c:v>
                </c:pt>
                <c:pt idx="3">
                  <c:v>4.1266349247575844</c:v>
                </c:pt>
                <c:pt idx="4">
                  <c:v>3.649896287809463</c:v>
                </c:pt>
                <c:pt idx="5">
                  <c:v>17.78451719854878</c:v>
                </c:pt>
                <c:pt idx="6">
                  <c:v>5.1644066450200938</c:v>
                </c:pt>
                <c:pt idx="7">
                  <c:v>23.395925689066392</c:v>
                </c:pt>
                <c:pt idx="8">
                  <c:v>17.680887833919602</c:v>
                </c:pt>
                <c:pt idx="9">
                  <c:v>12.337514595831086</c:v>
                </c:pt>
                <c:pt idx="10">
                  <c:v>1.6294959564645828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688378754112127"/>
          <c:y val="3.7872339896795386E-2"/>
          <c:w val="0.51832128338852645"/>
          <c:h val="0.927411348531142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E36846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B0F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график!$A$126:$A$137</c:f>
              <c:strCache>
                <c:ptCount val="12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  <c:pt idx="11">
                  <c:v>Дальневосточный федеральный округ</c:v>
                </c:pt>
              </c:strCache>
            </c:strRef>
          </c:cat>
          <c:val>
            <c:numRef>
              <c:f>график!$B$126:$B$137</c:f>
              <c:numCache>
                <c:formatCode>#,##0</c:formatCode>
                <c:ptCount val="12"/>
                <c:pt idx="0">
                  <c:v>794644.1</c:v>
                </c:pt>
                <c:pt idx="1">
                  <c:v>543204.80000000005</c:v>
                </c:pt>
                <c:pt idx="2">
                  <c:v>549172</c:v>
                </c:pt>
                <c:pt idx="3">
                  <c:v>1228904.5</c:v>
                </c:pt>
                <c:pt idx="4">
                  <c:v>2338219.1</c:v>
                </c:pt>
                <c:pt idx="5">
                  <c:v>840706.9</c:v>
                </c:pt>
                <c:pt idx="6">
                  <c:v>457864.5</c:v>
                </c:pt>
                <c:pt idx="7">
                  <c:v>2029719.8</c:v>
                </c:pt>
                <c:pt idx="8">
                  <c:v>3303417</c:v>
                </c:pt>
                <c:pt idx="9">
                  <c:v>828825.8</c:v>
                </c:pt>
                <c:pt idx="10">
                  <c:v>2946171.5</c:v>
                </c:pt>
                <c:pt idx="11">
                  <c:v>1090778.1000000001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150144"/>
        <c:axId val="128172416"/>
      </c:barChart>
      <c:catAx>
        <c:axId val="12815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ru-RU"/>
          </a:p>
        </c:txPr>
        <c:crossAx val="128172416"/>
        <c:crosses val="autoZero"/>
        <c:auto val="1"/>
        <c:lblAlgn val="ctr"/>
        <c:lblOffset val="100"/>
        <c:noMultiLvlLbl val="0"/>
      </c:catAx>
      <c:valAx>
        <c:axId val="12817241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281501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график!$A$68:$A$78</c:f>
              <c:strCache>
                <c:ptCount val="11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</c:strCache>
            </c:strRef>
          </c:cat>
          <c:val>
            <c:numRef>
              <c:f>график!$B$68:$B$78</c:f>
              <c:numCache>
                <c:formatCode>0.0</c:formatCode>
                <c:ptCount val="11"/>
                <c:pt idx="0">
                  <c:v>6.976290707335675</c:v>
                </c:pt>
                <c:pt idx="1">
                  <c:v>0.93207362643342329</c:v>
                </c:pt>
                <c:pt idx="2">
                  <c:v>6.3223565348133128</c:v>
                </c:pt>
                <c:pt idx="3">
                  <c:v>4.1266349247575844</c:v>
                </c:pt>
                <c:pt idx="4">
                  <c:v>3.649896287809463</c:v>
                </c:pt>
                <c:pt idx="5">
                  <c:v>17.78451719854878</c:v>
                </c:pt>
                <c:pt idx="6">
                  <c:v>5.1644066450200938</c:v>
                </c:pt>
                <c:pt idx="7">
                  <c:v>23.395925689066392</c:v>
                </c:pt>
                <c:pt idx="8">
                  <c:v>17.680887833919602</c:v>
                </c:pt>
                <c:pt idx="9">
                  <c:v>12.337514595831086</c:v>
                </c:pt>
                <c:pt idx="10">
                  <c:v>1.6294959564645828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график!$A$15:$A$23</c:f>
              <c:strCache>
                <c:ptCount val="9"/>
                <c:pt idx="0">
                  <c:v>Раздел A</c:v>
                </c:pt>
                <c:pt idx="1">
                  <c:v>Раздел B</c:v>
                </c:pt>
                <c:pt idx="2">
                  <c:v>Раздел C</c:v>
                </c:pt>
                <c:pt idx="3">
                  <c:v>Раздел F</c:v>
                </c:pt>
                <c:pt idx="4">
                  <c:v>Раздел G</c:v>
                </c:pt>
                <c:pt idx="5">
                  <c:v>Раздел L</c:v>
                </c:pt>
                <c:pt idx="6">
                  <c:v>Раздел O</c:v>
                </c:pt>
                <c:pt idx="7">
                  <c:v>Раздел Н</c:v>
                </c:pt>
                <c:pt idx="8">
                  <c:v>Раздел НД</c:v>
                </c:pt>
              </c:strCache>
            </c:strRef>
          </c:cat>
          <c:val>
            <c:numRef>
              <c:f>график!$B$15:$B$23</c:f>
              <c:numCache>
                <c:formatCode>0.0</c:formatCode>
                <c:ptCount val="9"/>
                <c:pt idx="0">
                  <c:v>3.1650996722360452</c:v>
                </c:pt>
                <c:pt idx="1">
                  <c:v>49.59179409461445</c:v>
                </c:pt>
                <c:pt idx="2">
                  <c:v>1.5342138884604828</c:v>
                </c:pt>
                <c:pt idx="3">
                  <c:v>3.4709510569380897</c:v>
                </c:pt>
                <c:pt idx="4">
                  <c:v>7.8694157791697306</c:v>
                </c:pt>
                <c:pt idx="5">
                  <c:v>5.547924752221153</c:v>
                </c:pt>
                <c:pt idx="6">
                  <c:v>3.3921425945733912</c:v>
                </c:pt>
                <c:pt idx="7">
                  <c:v>8.5604071971345306</c:v>
                </c:pt>
                <c:pt idx="8">
                  <c:v>16.868050964652127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746952815637"/>
          <c:y val="5.0925925925925923E-2"/>
          <c:w val="0.12303885709065483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график!$A$126:$A$137</c:f>
              <c:strCache>
                <c:ptCount val="12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  <c:pt idx="11">
                  <c:v>Дальневосточный федеральный округ</c:v>
                </c:pt>
              </c:strCache>
            </c:strRef>
          </c:cat>
          <c:val>
            <c:numRef>
              <c:f>график!$B$126:$B$137</c:f>
              <c:numCache>
                <c:formatCode>#,##0</c:formatCode>
                <c:ptCount val="12"/>
                <c:pt idx="0">
                  <c:v>794644.1</c:v>
                </c:pt>
                <c:pt idx="1">
                  <c:v>543204.80000000005</c:v>
                </c:pt>
                <c:pt idx="2">
                  <c:v>549172</c:v>
                </c:pt>
                <c:pt idx="3">
                  <c:v>1228904.5</c:v>
                </c:pt>
                <c:pt idx="4">
                  <c:v>2338219.1</c:v>
                </c:pt>
                <c:pt idx="5">
                  <c:v>840706.9</c:v>
                </c:pt>
                <c:pt idx="6">
                  <c:v>457864.5</c:v>
                </c:pt>
                <c:pt idx="7">
                  <c:v>2029719.8</c:v>
                </c:pt>
                <c:pt idx="8">
                  <c:v>3303417</c:v>
                </c:pt>
                <c:pt idx="9">
                  <c:v>828825.8</c:v>
                </c:pt>
                <c:pt idx="10">
                  <c:v>2946171.5</c:v>
                </c:pt>
                <c:pt idx="11">
                  <c:v>1090778.1000000001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838208"/>
        <c:axId val="121864576"/>
      </c:barChart>
      <c:catAx>
        <c:axId val="1218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ru-RU"/>
          </a:p>
        </c:txPr>
        <c:crossAx val="121864576"/>
        <c:crosses val="autoZero"/>
        <c:auto val="1"/>
        <c:lblAlgn val="ctr"/>
        <c:lblOffset val="100"/>
        <c:noMultiLvlLbl val="0"/>
      </c:catAx>
      <c:valAx>
        <c:axId val="12186457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2183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624263</xdr:rowOff>
    </xdr:from>
    <xdr:to>
      <xdr:col>7</xdr:col>
      <xdr:colOff>1027416</xdr:colOff>
      <xdr:row>1</xdr:row>
      <xdr:rowOff>1091628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перио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16903"/>
              <a:ext cx="10777163" cy="4673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>
    <xdr:from>
      <xdr:col>8</xdr:col>
      <xdr:colOff>64211</xdr:colOff>
      <xdr:row>2</xdr:row>
      <xdr:rowOff>267556</xdr:rowOff>
    </xdr:from>
    <xdr:to>
      <xdr:col>16</xdr:col>
      <xdr:colOff>374578</xdr:colOff>
      <xdr:row>12</xdr:row>
      <xdr:rowOff>267556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1</xdr:row>
      <xdr:rowOff>104775</xdr:rowOff>
    </xdr:from>
    <xdr:to>
      <xdr:col>6</xdr:col>
      <xdr:colOff>809847</xdr:colOff>
      <xdr:row>1</xdr:row>
      <xdr:rowOff>523875</xdr:rowOff>
    </xdr:to>
    <xdr:sp macro="" textlink="">
      <xdr:nvSpPr>
        <xdr:cNvPr id="10" name="TextBox 9"/>
        <xdr:cNvSpPr txBox="1"/>
      </xdr:nvSpPr>
      <xdr:spPr>
        <a:xfrm>
          <a:off x="466725" y="295275"/>
          <a:ext cx="8982297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800" b="1">
              <a:solidFill>
                <a:srgbClr val="283583"/>
              </a:solidFill>
              <a:latin typeface="Arial" panose="020B0604020202020204" pitchFamily="34" charset="0"/>
              <a:cs typeface="Arial" panose="020B0604020202020204" pitchFamily="34" charset="0"/>
            </a:rPr>
            <a:t>ВАЛОВОЙ РЕГИОНАЛЬНЫЙ ПРОДУКТ МАГАДАНСКОЙ</a:t>
          </a:r>
          <a:r>
            <a:rPr lang="ru-RU" sz="1800" b="1" baseline="0">
              <a:solidFill>
                <a:srgbClr val="283583"/>
              </a:solidFill>
              <a:latin typeface="Arial" panose="020B0604020202020204" pitchFamily="34" charset="0"/>
              <a:cs typeface="Arial" panose="020B0604020202020204" pitchFamily="34" charset="0"/>
            </a:rPr>
            <a:t> ОБЛАСТИ</a:t>
          </a:r>
          <a:r>
            <a:rPr lang="ru-RU" sz="1800">
              <a:solidFill>
                <a:srgbClr val="EB5F6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</a:p>
      </xdr:txBody>
    </xdr:sp>
    <xdr:clientData/>
  </xdr:twoCellAnchor>
  <xdr:twoCellAnchor>
    <xdr:from>
      <xdr:col>1</xdr:col>
      <xdr:colOff>321066</xdr:colOff>
      <xdr:row>26</xdr:row>
      <xdr:rowOff>28575</xdr:rowOff>
    </xdr:from>
    <xdr:to>
      <xdr:col>3</xdr:col>
      <xdr:colOff>149832</xdr:colOff>
      <xdr:row>29</xdr:row>
      <xdr:rowOff>114965</xdr:rowOff>
    </xdr:to>
    <xdr:sp macro="" textlink="">
      <xdr:nvSpPr>
        <xdr:cNvPr id="11" name="TextBox 10"/>
        <xdr:cNvSpPr txBox="1"/>
      </xdr:nvSpPr>
      <xdr:spPr>
        <a:xfrm>
          <a:off x="1209353" y="8611777"/>
          <a:ext cx="4227389" cy="664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Структура ВРП </a:t>
          </a:r>
          <a:r>
            <a:rPr lang="ru-RU" sz="11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по субъектам ДФО  </a:t>
          </a:r>
        </a:p>
        <a:p>
          <a:pPr algn="ctr"/>
          <a:r>
            <a:rPr lang="ru-RU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(% к итогу)</a:t>
          </a:r>
          <a:endParaRPr lang="ru-RU" sz="11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74916</xdr:colOff>
      <xdr:row>2</xdr:row>
      <xdr:rowOff>49124</xdr:rowOff>
    </xdr:from>
    <xdr:to>
      <xdr:col>14</xdr:col>
      <xdr:colOff>397839</xdr:colOff>
      <xdr:row>2</xdr:row>
      <xdr:rowOff>557954</xdr:rowOff>
    </xdr:to>
    <xdr:sp macro="" textlink="">
      <xdr:nvSpPr>
        <xdr:cNvPr id="13" name="TextBox 12"/>
        <xdr:cNvSpPr txBox="1"/>
      </xdr:nvSpPr>
      <xdr:spPr>
        <a:xfrm>
          <a:off x="12767781" y="1365500"/>
          <a:ext cx="3373064" cy="508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Структура валовой добавленной стоимости </a:t>
          </a:r>
        </a:p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в основных ценах, % к итогу</a:t>
          </a:r>
        </a:p>
      </xdr:txBody>
    </xdr:sp>
    <xdr:clientData/>
  </xdr:twoCellAnchor>
  <xdr:twoCellAnchor>
    <xdr:from>
      <xdr:col>11</xdr:col>
      <xdr:colOff>0</xdr:colOff>
      <xdr:row>20</xdr:row>
      <xdr:rowOff>385279</xdr:rowOff>
    </xdr:from>
    <xdr:to>
      <xdr:col>11</xdr:col>
      <xdr:colOff>175846</xdr:colOff>
      <xdr:row>20</xdr:row>
      <xdr:rowOff>561125</xdr:rowOff>
    </xdr:to>
    <xdr:sp macro="" textlink="">
      <xdr:nvSpPr>
        <xdr:cNvPr id="23" name="Овал 22">
          <a:extLst>
            <a:ext uri="{FF2B5EF4-FFF2-40B4-BE49-F238E27FC236}">
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2739A3ED-B78B-318B-9E12-40535231501F}"/>
            </a:ext>
          </a:extLst>
        </xdr:cNvPr>
        <xdr:cNvSpPr/>
      </xdr:nvSpPr>
      <xdr:spPr>
        <a:xfrm>
          <a:off x="10509607" y="8583200"/>
          <a:ext cx="175846" cy="175846"/>
        </a:xfrm>
        <a:prstGeom prst="ellipse">
          <a:avLst/>
        </a:prstGeom>
        <a:solidFill>
          <a:srgbClr val="578C7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0</xdr:col>
      <xdr:colOff>620730</xdr:colOff>
      <xdr:row>29</xdr:row>
      <xdr:rowOff>53510</xdr:rowOff>
    </xdr:from>
    <xdr:to>
      <xdr:col>3</xdr:col>
      <xdr:colOff>1133046</xdr:colOff>
      <xdr:row>56</xdr:row>
      <xdr:rowOff>74915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588623</xdr:colOff>
      <xdr:row>13</xdr:row>
      <xdr:rowOff>35637</xdr:rowOff>
    </xdr:from>
    <xdr:to>
      <xdr:col>14</xdr:col>
      <xdr:colOff>551423</xdr:colOff>
      <xdr:row>23</xdr:row>
      <xdr:rowOff>113199</xdr:rowOff>
    </xdr:to>
    <xdr:grpSp>
      <xdr:nvGrpSpPr>
        <xdr:cNvPr id="3" name="Группа 2"/>
        <xdr:cNvGrpSpPr/>
      </xdr:nvGrpSpPr>
      <xdr:grpSpPr>
        <a:xfrm>
          <a:off x="12018623" y="5279738"/>
          <a:ext cx="3012940" cy="2838742"/>
          <a:chOff x="12596544" y="5247631"/>
          <a:chExt cx="3012941" cy="3138405"/>
        </a:xfrm>
      </xdr:grpSpPr>
      <xdr:sp macro="" textlink="">
        <xdr:nvSpPr>
          <xdr:cNvPr id="14" name="Овал 13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B24EE80-DE38-1F4D-C04F-49940EF8EF2A}"/>
              </a:ext>
            </a:extLst>
          </xdr:cNvPr>
          <xdr:cNvSpPr/>
        </xdr:nvSpPr>
        <xdr:spPr>
          <a:xfrm>
            <a:off x="12596544" y="5704298"/>
            <a:ext cx="175846" cy="175845"/>
          </a:xfrm>
          <a:prstGeom prst="ellipse">
            <a:avLst/>
          </a:prstGeom>
          <a:solidFill>
            <a:srgbClr val="346FC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15" name="object 34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5EFA3E4-5961-E3A6-DAAC-E54B9B5A2D1F}"/>
              </a:ext>
            </a:extLst>
          </xdr:cNvPr>
          <xdr:cNvSpPr txBox="1"/>
        </xdr:nvSpPr>
        <xdr:spPr>
          <a:xfrm>
            <a:off x="13003230" y="5247631"/>
            <a:ext cx="2563447" cy="295665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Сельское, лесное хозяйство, охота, рыболовство и рыбоводство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16" name="Овал 15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B24EE80-DE38-1F4D-C04F-49940EF8EF2A}"/>
              </a:ext>
            </a:extLst>
          </xdr:cNvPr>
          <xdr:cNvSpPr/>
        </xdr:nvSpPr>
        <xdr:spPr>
          <a:xfrm>
            <a:off x="12596544" y="5329720"/>
            <a:ext cx="175846" cy="175846"/>
          </a:xfrm>
          <a:prstGeom prst="ellipse">
            <a:avLst/>
          </a:prstGeom>
          <a:solidFill>
            <a:srgbClr val="36319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17" name="object 34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5EFA3E4-5961-E3A6-DAAC-E54B9B5A2D1F}"/>
              </a:ext>
            </a:extLst>
          </xdr:cNvPr>
          <xdr:cNvSpPr txBox="1"/>
        </xdr:nvSpPr>
        <xdr:spPr>
          <a:xfrm>
            <a:off x="13003231" y="5715000"/>
            <a:ext cx="2563447" cy="166711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Добыча полезных ископаемых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19" name="object 34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5EFA3E4-5961-E3A6-DAAC-E54B9B5A2D1F}"/>
              </a:ext>
            </a:extLst>
          </xdr:cNvPr>
          <xdr:cNvSpPr txBox="1"/>
        </xdr:nvSpPr>
        <xdr:spPr>
          <a:xfrm>
            <a:off x="13003229" y="6035957"/>
            <a:ext cx="2563447" cy="256963"/>
          </a:xfrm>
          <a:prstGeom prst="rect">
            <a:avLst/>
          </a:prstGeom>
        </xdr:spPr>
        <xdr:txBody>
          <a:bodyPr vert="horz" wrap="square" lIns="0" tIns="12700" rIns="0" bIns="0" rtlCol="0">
            <a:no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Обрабатывающие производства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0" name="Овал 19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FB61F983-2320-2099-1084-7984D06BBD7F}"/>
              </a:ext>
            </a:extLst>
          </xdr:cNvPr>
          <xdr:cNvSpPr/>
        </xdr:nvSpPr>
        <xdr:spPr>
          <a:xfrm>
            <a:off x="12596544" y="6378537"/>
            <a:ext cx="175846" cy="175847"/>
          </a:xfrm>
          <a:prstGeom prst="ellipse">
            <a:avLst/>
          </a:prstGeom>
          <a:solidFill>
            <a:srgbClr val="CFE8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21" name="object 34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5EFA3E4-5961-E3A6-DAAC-E54B9B5A2D1F}"/>
              </a:ext>
            </a:extLst>
          </xdr:cNvPr>
          <xdr:cNvSpPr txBox="1"/>
        </xdr:nvSpPr>
        <xdr:spPr>
          <a:xfrm>
            <a:off x="13035337" y="6335729"/>
            <a:ext cx="2563447" cy="166713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Строительство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5" name="object 34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5EFA3E4-5961-E3A6-DAAC-E54B9B5A2D1F}"/>
              </a:ext>
            </a:extLst>
          </xdr:cNvPr>
          <xdr:cNvSpPr txBox="1"/>
        </xdr:nvSpPr>
        <xdr:spPr>
          <a:xfrm>
            <a:off x="13035337" y="6602002"/>
            <a:ext cx="2563447" cy="204160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Торговля оптовая и розничная; ремонт автотранспортных средств и мотоциклов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7" name="object 34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5EFA3E4-5961-E3A6-DAAC-E54B9B5A2D1F}"/>
              </a:ext>
            </a:extLst>
          </xdr:cNvPr>
          <xdr:cNvSpPr txBox="1"/>
        </xdr:nvSpPr>
        <xdr:spPr>
          <a:xfrm>
            <a:off x="13046038" y="7257300"/>
            <a:ext cx="2563447" cy="394806"/>
          </a:xfrm>
          <a:prstGeom prst="rect">
            <a:avLst/>
          </a:prstGeom>
        </xdr:spPr>
        <xdr:txBody>
          <a:bodyPr vert="horz" wrap="square" lIns="0" tIns="12700" rIns="0" bIns="0" rtlCol="0">
            <a:no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Деятельность по операциям с недвижимум имуществом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8" name="object 34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5EFA3E4-5961-E3A6-DAAC-E54B9B5A2D1F}"/>
              </a:ext>
            </a:extLst>
          </xdr:cNvPr>
          <xdr:cNvSpPr txBox="1"/>
        </xdr:nvSpPr>
        <xdr:spPr>
          <a:xfrm>
            <a:off x="13035336" y="7662808"/>
            <a:ext cx="2563447" cy="594383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Государственное управление и обеспечение военной безопасности; социальное обеспечение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29" name="object 34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5EFA3E4-5961-E3A6-DAAC-E54B9B5A2D1F}"/>
              </a:ext>
            </a:extLst>
          </xdr:cNvPr>
          <xdr:cNvSpPr txBox="1"/>
        </xdr:nvSpPr>
        <xdr:spPr>
          <a:xfrm>
            <a:off x="13024634" y="8219325"/>
            <a:ext cx="2563447" cy="166711"/>
          </a:xfrm>
          <a:prstGeom prst="rect">
            <a:avLst/>
          </a:prstGeom>
        </xdr:spPr>
        <xdr:txBody>
          <a:bodyPr vert="horz" wrap="square" lIns="0" tIns="12700" rIns="0" bIns="0" rtlCol="0">
            <a:sp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Другие виды экономической деятельности</a:t>
            </a:r>
            <a:endParaRPr sz="1000">
              <a:latin typeface="Arial"/>
              <a:cs typeface="Arial"/>
            </a:endParaRPr>
          </a:p>
        </xdr:txBody>
      </xdr:sp>
      <xdr:sp macro="" textlink="">
        <xdr:nvSpPr>
          <xdr:cNvPr id="30" name="Овал 29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FE0F0B1F-6A23-5F9F-328D-09D2F3954E58}"/>
              </a:ext>
            </a:extLst>
          </xdr:cNvPr>
          <xdr:cNvSpPr/>
        </xdr:nvSpPr>
        <xdr:spPr>
          <a:xfrm>
            <a:off x="12596544" y="8187219"/>
            <a:ext cx="175846" cy="175845"/>
          </a:xfrm>
          <a:prstGeom prst="ellipse">
            <a:avLst/>
          </a:prstGeom>
          <a:solidFill>
            <a:srgbClr val="83838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1" name="Овал 30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0B7D0587-7712-82A3-6973-D0901E1B3438}"/>
              </a:ext>
            </a:extLst>
          </xdr:cNvPr>
          <xdr:cNvSpPr/>
        </xdr:nvSpPr>
        <xdr:spPr>
          <a:xfrm>
            <a:off x="12596544" y="7801936"/>
            <a:ext cx="175846" cy="175847"/>
          </a:xfrm>
          <a:prstGeom prst="ellipse">
            <a:avLst/>
          </a:prstGeom>
          <a:solidFill>
            <a:srgbClr val="EBEBE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26" name="Овал 25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FB61F983-2320-2099-1084-7984D06BBD7F}"/>
              </a:ext>
            </a:extLst>
          </xdr:cNvPr>
          <xdr:cNvSpPr/>
        </xdr:nvSpPr>
        <xdr:spPr>
          <a:xfrm>
            <a:off x="12596544" y="6710310"/>
            <a:ext cx="175846" cy="175845"/>
          </a:xfrm>
          <a:prstGeom prst="ellipse">
            <a:avLst/>
          </a:prstGeom>
          <a:solidFill>
            <a:srgbClr val="A1DC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2" name="Овал 31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FB61F983-2320-2099-1084-7984D06BBD7F}"/>
              </a:ext>
            </a:extLst>
          </xdr:cNvPr>
          <xdr:cNvSpPr/>
        </xdr:nvSpPr>
        <xdr:spPr>
          <a:xfrm>
            <a:off x="12596544" y="7031376"/>
            <a:ext cx="175846" cy="175847"/>
          </a:xfrm>
          <a:prstGeom prst="ellipse">
            <a:avLst/>
          </a:prstGeom>
          <a:solidFill>
            <a:srgbClr val="46AA9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3" name="Овал 32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FB61F983-2320-2099-1084-7984D06BBD7F}"/>
              </a:ext>
            </a:extLst>
          </xdr:cNvPr>
          <xdr:cNvSpPr/>
        </xdr:nvSpPr>
        <xdr:spPr>
          <a:xfrm>
            <a:off x="12596544" y="6060862"/>
            <a:ext cx="175846" cy="175846"/>
          </a:xfrm>
          <a:prstGeom prst="ellipse">
            <a:avLst/>
          </a:prstGeom>
          <a:solidFill>
            <a:srgbClr val="00B0F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4" name="Овал 33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FB61F983-2320-2099-1084-7984D06BBD7F}"/>
              </a:ext>
            </a:extLst>
          </xdr:cNvPr>
          <xdr:cNvSpPr/>
        </xdr:nvSpPr>
        <xdr:spPr>
          <a:xfrm>
            <a:off x="12596544" y="7470168"/>
            <a:ext cx="175846" cy="175847"/>
          </a:xfrm>
          <a:prstGeom prst="ellipse">
            <a:avLst/>
          </a:prstGeom>
          <a:solidFill>
            <a:srgbClr val="578C7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/>
          </a:p>
        </xdr:txBody>
      </xdr:sp>
      <xdr:sp macro="" textlink="">
        <xdr:nvSpPr>
          <xdr:cNvPr id="35" name="object 34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5EFA3E4-5961-E3A6-DAAC-E54B9B5A2D1F}"/>
              </a:ext>
            </a:extLst>
          </xdr:cNvPr>
          <xdr:cNvSpPr txBox="1"/>
        </xdr:nvSpPr>
        <xdr:spPr>
          <a:xfrm>
            <a:off x="13035337" y="7009972"/>
            <a:ext cx="2563447" cy="256963"/>
          </a:xfrm>
          <a:prstGeom prst="rect">
            <a:avLst/>
          </a:prstGeom>
        </xdr:spPr>
        <xdr:txBody>
          <a:bodyPr vert="horz" wrap="square" lIns="0" tIns="12700" rIns="0" bIns="0" rtlCol="0">
            <a:noAutofit/>
          </a:bodyPr>
          <a:lstStyle>
            <a:defPPr>
              <a:defRPr lang="ru-RU"/>
            </a:defPPr>
            <a:lvl1pPr marL="0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4415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88319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63247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176638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72079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264957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80911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353276" algn="l" defTabSz="1088319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2700">
              <a:lnSpc>
                <a:spcPct val="100000"/>
              </a:lnSpc>
              <a:spcBef>
                <a:spcPts val="100"/>
              </a:spcBef>
            </a:pPr>
            <a:r>
              <a:rPr lang="ru-RU" sz="1000">
                <a:solidFill>
                  <a:srgbClr val="282A2E"/>
                </a:solidFill>
                <a:latin typeface="Arial"/>
                <a:cs typeface="Arial"/>
              </a:rPr>
              <a:t>Транспортировка и хранение</a:t>
            </a:r>
            <a:endParaRPr sz="1000"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</xdr:col>
      <xdr:colOff>706347</xdr:colOff>
      <xdr:row>29</xdr:row>
      <xdr:rowOff>32107</xdr:rowOff>
    </xdr:from>
    <xdr:to>
      <xdr:col>12</xdr:col>
      <xdr:colOff>267556</xdr:colOff>
      <xdr:row>53</xdr:row>
      <xdr:rowOff>53511</xdr:rowOff>
    </xdr:to>
    <xdr:graphicFrame macro="">
      <xdr:nvGraphicFramePr>
        <xdr:cNvPr id="37" name="Диаграмма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139128</xdr:colOff>
      <xdr:row>26</xdr:row>
      <xdr:rowOff>32107</xdr:rowOff>
    </xdr:from>
    <xdr:to>
      <xdr:col>12</xdr:col>
      <xdr:colOff>85618</xdr:colOff>
      <xdr:row>29</xdr:row>
      <xdr:rowOff>112076</xdr:rowOff>
    </xdr:to>
    <xdr:sp macro="" textlink="">
      <xdr:nvSpPr>
        <xdr:cNvPr id="38" name="TextBox 37"/>
        <xdr:cNvSpPr txBox="1"/>
      </xdr:nvSpPr>
      <xdr:spPr>
        <a:xfrm>
          <a:off x="7587892" y="8807950"/>
          <a:ext cx="5565170" cy="657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Сравнительная характеристика ВРП на душу населения</a:t>
          </a:r>
          <a:r>
            <a:rPr lang="ru-RU" sz="11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по субъектам ДФО  </a:t>
          </a:r>
        </a:p>
        <a:p>
          <a:pPr algn="ctr"/>
          <a:r>
            <a:rPr lang="ru-RU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(рублей)</a:t>
          </a:r>
          <a:endParaRPr lang="ru-RU" sz="11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6</xdr:row>
      <xdr:rowOff>142875</xdr:rowOff>
    </xdr:from>
    <xdr:to>
      <xdr:col>12</xdr:col>
      <xdr:colOff>428625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период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93000" y="12858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2171700</xdr:colOff>
      <xdr:row>26</xdr:row>
      <xdr:rowOff>19050</xdr:rowOff>
    </xdr:from>
    <xdr:to>
      <xdr:col>3</xdr:col>
      <xdr:colOff>171450</xdr:colOff>
      <xdr:row>39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период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53150" y="4972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2</xdr:col>
      <xdr:colOff>3543300</xdr:colOff>
      <xdr:row>49</xdr:row>
      <xdr:rowOff>52387</xdr:rowOff>
    </xdr:from>
    <xdr:to>
      <xdr:col>11</xdr:col>
      <xdr:colOff>200025</xdr:colOff>
      <xdr:row>63</xdr:row>
      <xdr:rowOff>128587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538162</xdr:colOff>
      <xdr:row>4</xdr:row>
      <xdr:rowOff>33337</xdr:rowOff>
    </xdr:from>
    <xdr:to>
      <xdr:col>8</xdr:col>
      <xdr:colOff>71437</xdr:colOff>
      <xdr:row>18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1771650</xdr:colOff>
      <xdr:row>125</xdr:row>
      <xdr:rowOff>119062</xdr:rowOff>
    </xdr:from>
    <xdr:to>
      <xdr:col>10</xdr:col>
      <xdr:colOff>85725</xdr:colOff>
      <xdr:row>140</xdr:row>
      <xdr:rowOff>4762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1000125</xdr:colOff>
      <xdr:row>103</xdr:row>
      <xdr:rowOff>66675</xdr:rowOff>
    </xdr:from>
    <xdr:to>
      <xdr:col>2</xdr:col>
      <xdr:colOff>2828925</xdr:colOff>
      <xdr:row>116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период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81575" y="196881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митриенко Татьяна Васильевна" refreshedDate="45387.538939583334" createdVersion="5" refreshedVersion="4" minRefreshableVersion="3" recordCount="198">
  <cacheSource type="worksheet">
    <worksheetSource ref="A1:N199" sheet="исходный"/>
  </cacheSource>
  <cacheFields count="14">
    <cacheField name="период" numFmtId="0">
      <sharedItems count="6">
        <s v="2017 год"/>
        <s v="2018 год"/>
        <s v="2019 год"/>
        <s v="2020 год"/>
        <s v="2021 год"/>
        <s v="2022 год"/>
      </sharedItems>
    </cacheField>
    <cacheField name="ОКВЭД" numFmtId="0">
      <sharedItems containsBlank="1" count="22">
        <s v="Всего"/>
        <s v="Раздел A"/>
        <s v="Раздел B"/>
        <s v="Раздел C"/>
        <s v="Раздел D"/>
        <s v="Раздел E"/>
        <s v="Раздел F"/>
        <s v="Раздел G"/>
        <s v="Раздел Н"/>
        <s v="Раздел I"/>
        <s v="Раздел J"/>
        <s v="Раздел K"/>
        <s v="Раздел L"/>
        <s v="Раздел M"/>
        <s v="Раздел N"/>
        <s v="Раздел O"/>
        <s v="Раздел P"/>
        <s v="Раздел Q"/>
        <s v="Раздел R"/>
        <s v="Раздел S"/>
        <s v="Раздел НД"/>
        <m/>
      </sharedItems>
    </cacheField>
    <cacheField name="Виды экономической деятельности" numFmtId="0">
      <sharedItems count="22">
        <s v="Всего продукции и услуг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я отходов, деятельность по ликвидации загрязнений"/>
        <s v="Строительство"/>
        <s v="Торговля оптовая и розничная; ремонт автотранспортных средств и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дополнительны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а, спорта, организации досуга и развлечений"/>
        <s v="Предоставление прочих видов услуг"/>
        <s v="Недоминирующие"/>
        <s v="по ДФО"/>
      </sharedItems>
    </cacheField>
    <cacheField name=" Выпуск товаров и услуг, тыс. рублей" numFmtId="3">
      <sharedItems containsMixedTypes="1" containsNumber="1" minValue="-777777777" maxValue="1966867353.544276" count="286">
        <n v="296149006.25192285"/>
        <n v="18295926.436279159"/>
        <n v="115894233.40000001"/>
        <n v="6072971"/>
        <n v="21710297"/>
        <n v="795904.4"/>
        <n v="27600362.661537159"/>
        <n v="19918418"/>
        <n v="16401893.767488502"/>
        <n v="2599020.1"/>
        <n v="3989672.7084247302"/>
        <n v="364657"/>
        <n v="6183005.3277476924"/>
        <n v="5053920.9227455566"/>
        <n v="4149539.28"/>
        <n v="25184606.400000006"/>
        <n v="7804115.8157000002"/>
        <n v="11314491.399999999"/>
        <n v="2327088.5999999996"/>
        <n v="488882.03200000001"/>
        <n v="85841088.790385634"/>
        <n v="319257465.05876827"/>
        <n v="17018080.57"/>
        <n v="132463024.2"/>
        <n v="4651699.2808886766"/>
        <n v="23802127.199999999"/>
        <n v="879959.4"/>
        <n v="25790221.496967003"/>
        <n v="23517709.699999999"/>
        <n v="16817158.803796131"/>
        <n v="2699399.6521999999"/>
        <n v="3915079.3859086926"/>
        <n v="296167.90000000002"/>
        <n v="6207506"/>
        <n v="5117128.0835999995"/>
        <n v="4010508.7468446917"/>
        <n v="26629308.399999999"/>
        <n v="8385419.1297000004"/>
        <n v="13506043.6"/>
        <n v="2987274"/>
        <n v="563649.50886302721"/>
        <n v="87055074.061801285"/>
        <n v="376824486.96091795"/>
        <n v="18732489.539999999"/>
        <n v="176316477.59999999"/>
        <n v="5624947.8000000007"/>
        <n v="25707467.100000001"/>
        <n v="957515.4"/>
        <n v="20298481.584410187"/>
        <n v="25768785.900000002"/>
        <n v="21874193.547907759"/>
        <n v="3156169"/>
        <n v="3976173.1719999998"/>
        <n v="325659"/>
        <n v="6758095.4000000004"/>
        <n v="5839145"/>
        <n v="4637660"/>
        <n v="27834552.699999996"/>
        <n v="9694489.3166000005"/>
        <n v="14840618.300000001"/>
        <n v="3888015.3"/>
        <n v="593551.29999999993"/>
        <n v="99323010.113010198"/>
        <n v="480832286.27123284"/>
        <n v="19626913.199999999"/>
        <n v="265746405"/>
        <n v="7157050"/>
        <n v="27634974.600000001"/>
        <n v="1083863.1000000001"/>
        <n v="19932138.791124418"/>
        <n v="27070011.740000002"/>
        <n v="23692891.700000003"/>
        <n v="3426662"/>
        <n v="4085283.3"/>
        <n v="582057.6"/>
        <n v="8396186.7565577608"/>
        <n v="7408705.3999999994"/>
        <n v="5313992.5"/>
        <n v="28712811.100000001"/>
        <n v="10534103.855599999"/>
        <n v="16029740.826145634"/>
        <n v="3515949.1018050001"/>
        <n v="882545.7"/>
        <n v="107975192.13123283"/>
        <n v="547868220"/>
        <n v="26068062"/>
        <n v="284950360"/>
        <n v="8385223"/>
        <n v="27452567"/>
        <n v="1325701"/>
        <n v="31719905"/>
        <n v="32397370"/>
        <n v="32140838"/>
        <n v="4183331"/>
        <n v="5610005"/>
        <n v="594744"/>
        <n v="11280663"/>
        <n v="8966738"/>
        <n v="6513686"/>
        <n v="34793439"/>
        <n v="12342115"/>
        <n v="14672403"/>
        <n v="3468091"/>
        <n v="1002979"/>
        <n v="128339114.67733823"/>
        <n v="543190490"/>
        <n v="16685991"/>
        <n v="256780837"/>
        <n v="11353219"/>
        <n v="24974319"/>
        <n v="1552322"/>
        <n v="33797891"/>
        <n v="40723753"/>
        <n v="41887296"/>
        <n v="5136388"/>
        <n v="6044913"/>
        <n v="468467"/>
        <n v="14637792"/>
        <n v="10155925"/>
        <n v="5769950"/>
        <n v="39450688"/>
        <n v="13535734"/>
        <n v="14997548"/>
        <n v="4055497"/>
        <n v="1181957"/>
        <n v="87873023"/>
        <s v="Дальневосточный федеральный округ"/>
        <s v="Республика Бурятия"/>
        <s v="Республика Саха (Якутия)"/>
        <s v="Забайкальский край"/>
        <s v="Камчатский край"/>
        <s v="Приморский край"/>
        <s v="Хабаровский край"/>
        <s v="Амурская область"/>
        <s v="Магаданская область"/>
        <s v="Сахалинская область"/>
        <s v="Еврейская автономная область"/>
        <s v="Чукотский автономный округ"/>
        <n v="18815245.414596964" u="1"/>
        <n v="273780219.68895608" u="1"/>
        <n v="95074501.62651296" u="1"/>
        <n v="7488683.3429912906" u="1"/>
        <n v="5368831.9146139342" u="1"/>
        <n v="7424483" u="1"/>
        <n v="8657676.3468081839" u="1"/>
        <n v="30098277.601785067" u="1"/>
        <n v="3119406.8710068702" u="1"/>
        <n v="42703244.529312" u="1"/>
        <n v="58124245.300000004" u="1"/>
        <n v="21863234" u="1"/>
        <n v="26578558.96255758" u="1"/>
        <n v="251976471.73482394" u="1"/>
        <n v="535624871.85123587" u="1"/>
        <n v="10670566.382600006" u="1"/>
        <n v="22304116.013594486" u="1"/>
        <n v="28010700.743600566" u="1"/>
        <n v="40350533.165536001" u="1"/>
        <n v="47030047" u="1"/>
        <n v="68114133.703418791" u="1"/>
        <n v="156306362" u="1"/>
        <n v="118208397" u="1"/>
        <n v="204618396" u="1"/>
        <n v="222966970" u="1"/>
        <n v="4004223.5215998548" u="1"/>
        <n v="93571121.750402033" u="1"/>
        <n v="160419769.96796727" u="1"/>
        <n v="4462521" u="1"/>
        <n v="13233457.726082934" u="1"/>
        <n v="32397369.582000002" u="1"/>
        <n v="1511574548.0736201" u="1"/>
        <n v="11689978.173800001" u="1"/>
        <n v="60347274.354696937" u="1"/>
        <n v="87079142" u="1"/>
        <n v="289859459.34092838" u="1"/>
        <n v="10917166.277388539" u="1"/>
        <n v="25656446.439997528" u="1"/>
        <n v="30424974.760771021" u="1"/>
        <n v="93496653.591190428" u="1"/>
        <n v="127586324.6785237" u="1"/>
        <n v="8462095.0133441836" u="1"/>
        <n v="69450630.400000006" u="1"/>
        <n v="5628728" u="1"/>
        <n v="1414245999.4184401" u="1"/>
        <n v="84887506.504482776" u="1"/>
        <n v="189958018.09999999" u="1"/>
        <n v="114691377.5" u="1"/>
        <n v="241650846" u="1"/>
        <n v="294563066.69233185" u="1"/>
        <n v="411348030.10090792" u="1"/>
        <n v="8259519.7000000011" u="1"/>
        <n v="6666074.8259331649" u="1"/>
        <n v="12695665.641917519" u="1"/>
        <n v="79266645" u="1"/>
        <n v="199390477" u="1"/>
        <n v="264430765" u="1"/>
        <n v="1325701.3" u="1"/>
        <n v="17587872" u="1"/>
        <n v="106143510" u="1"/>
        <n v="202313102.5" u="1"/>
        <n v="594744.08485555905" u="1"/>
        <n v="43381149.923648" u="1"/>
        <n v="1008514.3992510582" u="1"/>
        <n v="3429455.0715338201" u="1"/>
        <n v="21523493.241" u="1"/>
        <n v="68202735" u="1"/>
        <n v="83039839.359650627" u="1"/>
        <n v="134468638.36666498" u="1"/>
        <n v="374181216.60299349" u="1"/>
        <n v="8057402" u="1"/>
        <n v="19598786.699999999" u="1"/>
        <n v="29871817.24200055" u="1"/>
        <n v="4330739.2924810266" u="1"/>
        <n v="8654070.6049332395" u="1"/>
        <n v="26192707.162578888" u="1"/>
        <n v="33261750.207456667" u="1"/>
        <n v="213671914.90000001" u="1"/>
        <n v="10325429.101570917" u="1"/>
        <n v="27452566.812478937" u="1"/>
        <n v="33464314.191639945" u="1"/>
        <n v="226299418" u="1"/>
        <n v="310462388.86823446" u="1"/>
        <n v="2938999.2" u="1"/>
        <n v="113578712.16654795" u="1"/>
        <n v="3364262.5390889533" u="1"/>
        <n v="21581434" u="1"/>
        <n v="37994709.131631806" u="1"/>
        <n v="119435559.48077625" u="1"/>
        <n v="30704623.246155176" u="1"/>
        <n v="71557093.911328748" u="1"/>
        <n v="93951518.986926377" u="1"/>
        <n v="183659129.64384985" u="1"/>
        <n v="36212437" u="1"/>
        <n v="147209259" u="1"/>
        <n v="12170131.521126904" u="1"/>
        <n v="111111111" u="1"/>
        <n v="205704210.69464031" u="1"/>
        <n v="27961784.390251298" u="1"/>
        <n v="133371967.56274745" u="1"/>
        <n v="1966867353.544276" u="1"/>
        <n v="380122374.95208484" u="1"/>
        <n v="4047471.8" u="1"/>
        <n v="89710041" u="1"/>
        <n v="108470835.83823788" u="1"/>
        <n v="17231420.349438474" u="1"/>
        <n v="27640867.139566563" u="1"/>
        <n v="122851268.80000001" u="1"/>
        <n v="172345667" u="1"/>
        <n v="93629698.683430836" u="1"/>
        <n v="252920861" u="1"/>
        <n v="80206226.189458668" u="1"/>
        <n v="98417746.946926683" u="1"/>
        <n v="1312417873" u="1"/>
        <n v="117715997.68630023" u="1"/>
        <n v="243444345.92184681" u="1"/>
        <n v="1606169121.1633" u="1"/>
        <n v="28734256.826390199" u="1"/>
        <n v="56737994.390560001" u="1"/>
        <n v="74074901" u="1"/>
        <n v="127453442.45868728" u="1"/>
        <n v="330993438.41630334" u="1"/>
        <n v="30464566.800000001" u="1"/>
        <n v="140640822.31951913" u="1"/>
        <n v="16660561.634153785" u="1"/>
        <n v="31807372.5" u="1"/>
        <n v="85856737" u="1"/>
        <n v="173302989.06446597" u="1"/>
        <n v="206348497.9434765" u="1"/>
        <n v="4387874.4372062394" u="1"/>
        <n v="8425057.5294419825" u="1"/>
        <n v="28768838.34574249" u="1"/>
        <n v="16664733.200000001" u="1"/>
        <n v="31362006.899999999" u="1"/>
        <n v="50716324.531933278" u="1"/>
        <n v="55265166.299999997" u="1"/>
        <n v="1947484467.9825871" u="1"/>
        <n v="26379873" u="1"/>
        <n v="26388066.385000002" u="1"/>
        <n v="54067034.591871999" u="1"/>
        <n v="102400523.46759668" u="1"/>
        <n v="294400673.777771" u="1"/>
        <n v="8385222.859544294" u="1"/>
        <n v="24975674.03734982" u="1"/>
        <n v="30589422.209747046" u="1"/>
        <n v="284950359.19999999" u="1"/>
        <n v="-777777777" u="1"/>
        <n v="64018146.885159999" u="1"/>
      </sharedItems>
    </cacheField>
    <cacheField name="Структура выпуска; ВДС на душу" numFmtId="0">
      <sharedItems containsString="0" containsBlank="1" containsNumber="1" minValue="8.6243593844951144E-2" maxValue="100"/>
    </cacheField>
    <cacheField name="Темп изм выпуска к предыдущ периоду" numFmtId="0">
      <sharedItems containsNonDate="0" containsString="0" containsBlank="1"/>
    </cacheField>
    <cacheField name="Промежуточное потребление, тыс. рублей" numFmtId="0">
      <sharedItems containsSemiMixedTypes="0" containsString="0" containsNumber="1" minValue="115877" maxValue="227708613"/>
    </cacheField>
    <cacheField name="Структура ПП" numFmtId="164">
      <sharedItems containsString="0" containsBlank="1" containsNumber="1" minValue="6.7836524821245525E-2" maxValue="100"/>
    </cacheField>
    <cacheField name="Удельный вес промежуточного потребления в объеме выпуска товаров, %" numFmtId="0">
      <sharedItems containsString="0" containsBlank="1" containsNumber="1" minValue="18.139520978616801" maxValue="73.676588880073879"/>
    </cacheField>
    <cacheField name="Темп изм ПП к предыдущ периоду" numFmtId="0">
      <sharedItems containsNonDate="0" containsString="0" containsBlank="1"/>
    </cacheField>
    <cacheField name=" ВДС, текущие цены" numFmtId="3">
      <sharedItems containsSemiMixedTypes="0" containsString="0" containsNumber="1" minValue="180263" maxValue="8655564275.1071205"/>
    </cacheField>
    <cacheField name="Структура ВДС" numFmtId="164">
      <sharedItems containsSemiMixedTypes="0" containsString="0" containsNumber="1" minValue="9.9485590170944993E-2" maxValue="100"/>
    </cacheField>
    <cacheField name="Темп изм ВДС к предыдущ периоду" numFmtId="164">
      <sharedItems containsNonDate="0" containsString="0" containsBlank="1"/>
    </cacheField>
    <cacheField name="ВРП__Индекс физич.объема, %" numFmtId="164">
      <sharedItems containsString="0" containsBlank="1" containsNumber="1" minValue="44.3" maxValue="194.5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Дмитриенко Татьяна Васильевна" refreshedDate="45387.53894027778" createdVersion="5" refreshedVersion="4" minRefreshableVersion="3" recordCount="198">
  <cacheSource type="worksheet">
    <worksheetSource name="Таблица1"/>
  </cacheSource>
  <cacheFields count="14">
    <cacheField name="период" numFmtId="0">
      <sharedItems count="6">
        <s v="2017 год"/>
        <s v="2018 год"/>
        <s v="2019 год"/>
        <s v="2020 год"/>
        <s v="2021 год"/>
        <s v="2022 год"/>
      </sharedItems>
    </cacheField>
    <cacheField name="ОКВЭД" numFmtId="0">
      <sharedItems containsBlank="1"/>
    </cacheField>
    <cacheField name="Виды экономической деятельности" numFmtId="0">
      <sharedItems/>
    </cacheField>
    <cacheField name=" Выпуск товаров и услуг, тыс. рублей" numFmtId="3">
      <sharedItems containsMixedTypes="1" containsNumber="1" minValue="-777777777" maxValue="1966867353.544276" count="286">
        <n v="296149006.25192285"/>
        <n v="18295926.436279159"/>
        <n v="115894233.40000001"/>
        <n v="6072971"/>
        <n v="21710297"/>
        <n v="795904.4"/>
        <n v="27600362.661537159"/>
        <n v="19918418"/>
        <n v="16401893.767488502"/>
        <n v="2599020.1"/>
        <n v="3989672.7084247302"/>
        <n v="364657"/>
        <n v="6183005.3277476924"/>
        <n v="5053920.9227455566"/>
        <n v="4149539.28"/>
        <n v="25184606.400000006"/>
        <n v="7804115.8157000002"/>
        <n v="11314491.399999999"/>
        <n v="2327088.5999999996"/>
        <n v="488882.03200000001"/>
        <n v="85841088.790385634"/>
        <n v="319257465.05876827"/>
        <n v="17018080.57"/>
        <n v="132463024.2"/>
        <n v="4651699.2808886766"/>
        <n v="23802127.199999999"/>
        <n v="879959.4"/>
        <n v="25790221.496967003"/>
        <n v="23517709.699999999"/>
        <n v="16817158.803796131"/>
        <n v="2699399.6521999999"/>
        <n v="3915079.3859086926"/>
        <n v="296167.90000000002"/>
        <n v="6207506"/>
        <n v="5117128.0835999995"/>
        <n v="4010508.7468446917"/>
        <n v="26629308.399999999"/>
        <n v="8385419.1297000004"/>
        <n v="13506043.6"/>
        <n v="2987274"/>
        <n v="563649.50886302721"/>
        <n v="87055074.061801285"/>
        <n v="376824486.96091795"/>
        <n v="18732489.539999999"/>
        <n v="176316477.59999999"/>
        <n v="5624947.8000000007"/>
        <n v="25707467.100000001"/>
        <n v="957515.4"/>
        <n v="20298481.584410187"/>
        <n v="25768785.900000002"/>
        <n v="21874193.547907759"/>
        <n v="3156169"/>
        <n v="3976173.1719999998"/>
        <n v="325659"/>
        <n v="6758095.4000000004"/>
        <n v="5839145"/>
        <n v="4637660"/>
        <n v="27834552.699999996"/>
        <n v="9694489.3166000005"/>
        <n v="14840618.300000001"/>
        <n v="3888015.3"/>
        <n v="593551.29999999993"/>
        <n v="99323010.113010198"/>
        <n v="480832286.27123284"/>
        <n v="19626913.199999999"/>
        <n v="265746405"/>
        <n v="7157050"/>
        <n v="27634974.600000001"/>
        <n v="1083863.1000000001"/>
        <n v="19932138.791124418"/>
        <n v="27070011.740000002"/>
        <n v="23692891.700000003"/>
        <n v="3426662"/>
        <n v="4085283.3"/>
        <n v="582057.6"/>
        <n v="8396186.7565577608"/>
        <n v="7408705.3999999994"/>
        <n v="5313992.5"/>
        <n v="28712811.100000001"/>
        <n v="10534103.855599999"/>
        <n v="16029740.826145634"/>
        <n v="3515949.1018050001"/>
        <n v="882545.7"/>
        <n v="107975192.13123283"/>
        <n v="547868220"/>
        <n v="26068062"/>
        <n v="284950360"/>
        <n v="8385223"/>
        <n v="27452567"/>
        <n v="1325701"/>
        <n v="31719905"/>
        <n v="32397370"/>
        <n v="32140838"/>
        <n v="4183331"/>
        <n v="5610005"/>
        <n v="594744"/>
        <n v="11280663"/>
        <n v="8966738"/>
        <n v="6513686"/>
        <n v="34793439"/>
        <n v="12342115"/>
        <n v="14672403"/>
        <n v="3468091"/>
        <n v="1002979"/>
        <n v="128339114.67733823"/>
        <n v="543190490"/>
        <n v="16685991"/>
        <n v="256780837"/>
        <n v="11353219"/>
        <n v="24974319"/>
        <n v="1552322"/>
        <n v="33797891"/>
        <n v="40723753"/>
        <n v="41887296"/>
        <n v="5136388"/>
        <n v="6044913"/>
        <n v="468467"/>
        <n v="14637792"/>
        <n v="10155925"/>
        <n v="5769950"/>
        <n v="39450688"/>
        <n v="13535734"/>
        <n v="14997548"/>
        <n v="4055497"/>
        <n v="1181957"/>
        <n v="87873023"/>
        <s v="Дальневосточный федеральный округ"/>
        <s v="Республика Бурятия"/>
        <s v="Республика Саха (Якутия)"/>
        <s v="Забайкальский край"/>
        <s v="Камчатский край"/>
        <s v="Приморский край"/>
        <s v="Хабаровский край"/>
        <s v="Амурская область"/>
        <s v="Магаданская область"/>
        <s v="Сахалинская область"/>
        <s v="Еврейская автономная область"/>
        <s v="Чукотский автономный округ"/>
        <n v="18815245.414596964" u="1"/>
        <n v="273780219.68895608" u="1"/>
        <n v="95074501.62651296" u="1"/>
        <n v="7488683.3429912906" u="1"/>
        <n v="5368831.9146139342" u="1"/>
        <n v="7424483" u="1"/>
        <n v="8657676.3468081839" u="1"/>
        <n v="30098277.601785067" u="1"/>
        <n v="3119406.8710068702" u="1"/>
        <n v="42703244.529312" u="1"/>
        <n v="58124245.300000004" u="1"/>
        <n v="21863234" u="1"/>
        <n v="26578558.96255758" u="1"/>
        <n v="251976471.73482394" u="1"/>
        <n v="535624871.85123587" u="1"/>
        <n v="10670566.382600006" u="1"/>
        <n v="22304116.013594486" u="1"/>
        <n v="28010700.743600566" u="1"/>
        <n v="40350533.165536001" u="1"/>
        <n v="47030047" u="1"/>
        <n v="68114133.703418791" u="1"/>
        <n v="156306362" u="1"/>
        <n v="118208397" u="1"/>
        <n v="204618396" u="1"/>
        <n v="222966970" u="1"/>
        <n v="4004223.5215998548" u="1"/>
        <n v="93571121.750402033" u="1"/>
        <n v="160419769.96796727" u="1"/>
        <n v="4462521" u="1"/>
        <n v="13233457.726082934" u="1"/>
        <n v="32397369.582000002" u="1"/>
        <n v="1511574548.0736201" u="1"/>
        <n v="11689978.173800001" u="1"/>
        <n v="60347274.354696937" u="1"/>
        <n v="87079142" u="1"/>
        <n v="289859459.34092838" u="1"/>
        <n v="10917166.277388539" u="1"/>
        <n v="25656446.439997528" u="1"/>
        <n v="30424974.760771021" u="1"/>
        <n v="93496653.591190428" u="1"/>
        <n v="127586324.6785237" u="1"/>
        <n v="8462095.0133441836" u="1"/>
        <n v="69450630.400000006" u="1"/>
        <n v="5628728" u="1"/>
        <n v="1414245999.4184401" u="1"/>
        <n v="84887506.504482776" u="1"/>
        <n v="189958018.09999999" u="1"/>
        <n v="114691377.5" u="1"/>
        <n v="241650846" u="1"/>
        <n v="294563066.69233185" u="1"/>
        <n v="411348030.10090792" u="1"/>
        <n v="8259519.7000000011" u="1"/>
        <n v="6666074.8259331649" u="1"/>
        <n v="12695665.641917519" u="1"/>
        <n v="79266645" u="1"/>
        <n v="199390477" u="1"/>
        <n v="264430765" u="1"/>
        <n v="1325701.3" u="1"/>
        <n v="17587872" u="1"/>
        <n v="106143510" u="1"/>
        <n v="202313102.5" u="1"/>
        <n v="594744.08485555905" u="1"/>
        <n v="43381149.923648" u="1"/>
        <n v="1008514.3992510582" u="1"/>
        <n v="3429455.0715338201" u="1"/>
        <n v="21523493.241" u="1"/>
        <n v="68202735" u="1"/>
        <n v="83039839.359650627" u="1"/>
        <n v="134468638.36666498" u="1"/>
        <n v="374181216.60299349" u="1"/>
        <n v="8057402" u="1"/>
        <n v="19598786.699999999" u="1"/>
        <n v="29871817.24200055" u="1"/>
        <n v="4330739.2924810266" u="1"/>
        <n v="8654070.6049332395" u="1"/>
        <n v="26192707.162578888" u="1"/>
        <n v="33261750.207456667" u="1"/>
        <n v="213671914.90000001" u="1"/>
        <n v="10325429.101570917" u="1"/>
        <n v="27452566.812478937" u="1"/>
        <n v="33464314.191639945" u="1"/>
        <n v="226299418" u="1"/>
        <n v="310462388.86823446" u="1"/>
        <n v="2938999.2" u="1"/>
        <n v="113578712.16654795" u="1"/>
        <n v="3364262.5390889533" u="1"/>
        <n v="21581434" u="1"/>
        <n v="37994709.131631806" u="1"/>
        <n v="119435559.48077625" u="1"/>
        <n v="30704623.246155176" u="1"/>
        <n v="71557093.911328748" u="1"/>
        <n v="93951518.986926377" u="1"/>
        <n v="183659129.64384985" u="1"/>
        <n v="36212437" u="1"/>
        <n v="147209259" u="1"/>
        <n v="12170131.521126904" u="1"/>
        <n v="111111111" u="1"/>
        <n v="205704210.69464031" u="1"/>
        <n v="27961784.390251298" u="1"/>
        <n v="133371967.56274745" u="1"/>
        <n v="1966867353.544276" u="1"/>
        <n v="380122374.95208484" u="1"/>
        <n v="4047471.8" u="1"/>
        <n v="89710041" u="1"/>
        <n v="108470835.83823788" u="1"/>
        <n v="17231420.349438474" u="1"/>
        <n v="27640867.139566563" u="1"/>
        <n v="122851268.80000001" u="1"/>
        <n v="172345667" u="1"/>
        <n v="93629698.683430836" u="1"/>
        <n v="252920861" u="1"/>
        <n v="80206226.189458668" u="1"/>
        <n v="98417746.946926683" u="1"/>
        <n v="1312417873" u="1"/>
        <n v="117715997.68630023" u="1"/>
        <n v="243444345.92184681" u="1"/>
        <n v="1606169121.1633" u="1"/>
        <n v="28734256.826390199" u="1"/>
        <n v="56737994.390560001" u="1"/>
        <n v="74074901" u="1"/>
        <n v="127453442.45868728" u="1"/>
        <n v="330993438.41630334" u="1"/>
        <n v="30464566.800000001" u="1"/>
        <n v="140640822.31951913" u="1"/>
        <n v="16660561.634153785" u="1"/>
        <n v="31807372.5" u="1"/>
        <n v="85856737" u="1"/>
        <n v="173302989.06446597" u="1"/>
        <n v="206348497.9434765" u="1"/>
        <n v="4387874.4372062394" u="1"/>
        <n v="8425057.5294419825" u="1"/>
        <n v="28768838.34574249" u="1"/>
        <n v="16664733.200000001" u="1"/>
        <n v="31362006.899999999" u="1"/>
        <n v="50716324.531933278" u="1"/>
        <n v="55265166.299999997" u="1"/>
        <n v="1947484467.9825871" u="1"/>
        <n v="26379873" u="1"/>
        <n v="26388066.385000002" u="1"/>
        <n v="54067034.591871999" u="1"/>
        <n v="102400523.46759668" u="1"/>
        <n v="294400673.777771" u="1"/>
        <n v="8385222.859544294" u="1"/>
        <n v="24975674.03734982" u="1"/>
        <n v="30589422.209747046" u="1"/>
        <n v="284950359.19999999" u="1"/>
        <n v="-777777777" u="1"/>
        <n v="64018146.885159999" u="1"/>
      </sharedItems>
    </cacheField>
    <cacheField name="Структура выпуска; ВДС на душу" numFmtId="0">
      <sharedItems containsString="0" containsBlank="1" containsNumber="1" minValue="8.6243593844951144E-2" maxValue="100"/>
    </cacheField>
    <cacheField name="Темп изм выпуска к предыдущ периоду" numFmtId="0">
      <sharedItems containsNonDate="0" containsString="0" containsBlank="1"/>
    </cacheField>
    <cacheField name="Промежуточное потребление, тыс. рублей" numFmtId="0">
      <sharedItems containsSemiMixedTypes="0" containsString="0" containsNumber="1" minValue="115877" maxValue="227708613"/>
    </cacheField>
    <cacheField name="Структура ПП" numFmtId="164">
      <sharedItems containsString="0" containsBlank="1" containsNumber="1" minValue="6.7836524821245525E-2" maxValue="100"/>
    </cacheField>
    <cacheField name="Удельный вес промежуточного потребления в объеме выпуска товаров, %" numFmtId="0">
      <sharedItems containsString="0" containsBlank="1" containsNumber="1" minValue="18.139520978616801" maxValue="73.676588880073879"/>
    </cacheField>
    <cacheField name="Темп изм ПП к предыдущ периоду" numFmtId="0">
      <sharedItems containsNonDate="0" containsString="0" containsBlank="1"/>
    </cacheField>
    <cacheField name=" ВДС, текущие цены" numFmtId="3">
      <sharedItems containsSemiMixedTypes="0" containsString="0" containsNumber="1" minValue="180263" maxValue="8655564275.1071205"/>
    </cacheField>
    <cacheField name="Структура ВДС" numFmtId="164">
      <sharedItems containsSemiMixedTypes="0" containsString="0" containsNumber="1" minValue="9.9485590170944993E-2" maxValue="100"/>
    </cacheField>
    <cacheField name="Темп изм ВДС к предыдущ периоду" numFmtId="164">
      <sharedItems containsNonDate="0" containsString="0" containsBlank="1"/>
    </cacheField>
    <cacheField name="ВРП__Индекс физич.объема, %" numFmtId="164">
      <sharedItems containsString="0" containsBlank="1" containsNumber="1" minValue="44.3" maxValue="194.5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x v="0"/>
    <x v="0"/>
    <x v="0"/>
    <x v="0"/>
    <n v="100"/>
    <m/>
    <n v="134297853.04037476"/>
    <n v="100"/>
    <n v="45.348068102626897"/>
    <m/>
    <n v="161851153.21154809"/>
    <n v="100"/>
    <m/>
    <n v="106.1"/>
  </r>
  <r>
    <x v="0"/>
    <x v="1"/>
    <x v="1"/>
    <x v="1"/>
    <n v="6.177946253419301"/>
    <m/>
    <n v="7182386.9523666641"/>
    <n v="5.3481025867236918"/>
    <n v="39.256754651814973"/>
    <m/>
    <n v="11113539.483912494"/>
    <n v="6.8665185656023748"/>
    <m/>
    <n v="108"/>
  </r>
  <r>
    <x v="0"/>
    <x v="2"/>
    <x v="2"/>
    <x v="2"/>
    <n v="39.133757315874"/>
    <m/>
    <n v="55949052.526249997"/>
    <n v="41.660422158371887"/>
    <n v="48.27595893675413"/>
    <m/>
    <n v="59945180.873750009"/>
    <n v="37.03722814714731"/>
    <m/>
    <n v="108.3"/>
  </r>
  <r>
    <x v="0"/>
    <x v="3"/>
    <x v="3"/>
    <x v="3"/>
    <n v="2.0506470971690351"/>
    <m/>
    <n v="3488515.153669999"/>
    <n v="2.5975956239756313"/>
    <n v="57.443303346418077"/>
    <m/>
    <n v="2584455.846330001"/>
    <n v="1.5968102760145177"/>
    <m/>
    <n v="100.1"/>
  </r>
  <r>
    <x v="0"/>
    <x v="4"/>
    <x v="4"/>
    <x v="4"/>
    <n v="7.3308694412878985"/>
    <m/>
    <n v="11867215.5154"/>
    <n v="8.8364893754722118"/>
    <n v="54.66169124908793"/>
    <m/>
    <n v="9843081.4846000001"/>
    <n v="6.0815640106898519"/>
    <m/>
    <n v="99.4"/>
  </r>
  <r>
    <x v="0"/>
    <x v="5"/>
    <x v="5"/>
    <x v="5"/>
    <n v="0.26875133233536974"/>
    <m/>
    <n v="320139.69"/>
    <n v="0.23838034842132175"/>
    <n v="40.223384868836007"/>
    <m/>
    <n v="475764.71"/>
    <n v="0.29395200501175928"/>
    <m/>
    <n v="98"/>
  </r>
  <r>
    <x v="0"/>
    <x v="6"/>
    <x v="6"/>
    <x v="6"/>
    <n v="9.3197552849657601"/>
    <m/>
    <n v="18630282.737261251"/>
    <n v="13.872360812544276"/>
    <n v="67.50013746458383"/>
    <m/>
    <n v="8970079.9242759086"/>
    <n v="5.5421785673355917"/>
    <m/>
    <n v="104.7"/>
  </r>
  <r>
    <x v="0"/>
    <x v="7"/>
    <x v="7"/>
    <x v="7"/>
    <n v="6.7258095011320584"/>
    <m/>
    <n v="7939919.2740000002"/>
    <n v="5.9121714117149553"/>
    <n v="39.862198262934335"/>
    <m/>
    <n v="11978498.726"/>
    <n v="7.4009350494670016"/>
    <m/>
    <n v="104.9"/>
  </r>
  <r>
    <x v="0"/>
    <x v="8"/>
    <x v="8"/>
    <x v="8"/>
    <n v="5.5383923029395632"/>
    <m/>
    <n v="7153985.7492209757"/>
    <n v="5.3269546662598026"/>
    <n v="43.616827731206627"/>
    <m/>
    <n v="9247908.0182675272"/>
    <n v="5.713835110077973"/>
    <m/>
    <n v="125.7"/>
  </r>
  <r>
    <x v="0"/>
    <x v="9"/>
    <x v="9"/>
    <x v="9"/>
    <n v="0.87760554488881559"/>
    <m/>
    <n v="1293275.3909800001"/>
    <n v="0.96299036931826087"/>
    <n v="49.76011501334677"/>
    <m/>
    <n v="1305744.70902"/>
    <n v="0.80675650627791451"/>
    <m/>
    <n v="111.7"/>
  </r>
  <r>
    <x v="0"/>
    <x v="10"/>
    <x v="10"/>
    <x v="10"/>
    <n v="1.34718422962759"/>
    <m/>
    <n v="2320223.0117117641"/>
    <n v="1.7276694743692005"/>
    <n v="58.155723070022788"/>
    <m/>
    <n v="1669449.6967129661"/>
    <n v="1.0314722283942619"/>
    <m/>
    <n v="116.3"/>
  </r>
  <r>
    <x v="0"/>
    <x v="11"/>
    <x v="11"/>
    <x v="11"/>
    <n v="0.12313294736832579"/>
    <m/>
    <n v="164559"/>
    <n v="0.12253285981461495"/>
    <n v="45.127064611401948"/>
    <m/>
    <n v="200098"/>
    <n v="0.12363087690729102"/>
    <m/>
    <n v="103.9"/>
  </r>
  <r>
    <x v="0"/>
    <x v="12"/>
    <x v="12"/>
    <x v="12"/>
    <n v="2.0878021527068849"/>
    <m/>
    <n v="1911849.6877256818"/>
    <n v="1.423589167245221"/>
    <n v="30.92104221786461"/>
    <m/>
    <n v="4271155.6400220105"/>
    <n v="2.6389405050697303"/>
    <m/>
    <n v="99.4"/>
  </r>
  <r>
    <x v="0"/>
    <x v="13"/>
    <x v="13"/>
    <x v="13"/>
    <n v="1.706546642417694"/>
    <m/>
    <n v="1866343.0884260563"/>
    <n v="1.3897043371683437"/>
    <n v="36.928616750342037"/>
    <m/>
    <n v="3187577.8343195003"/>
    <n v="1.9694501837457814"/>
    <m/>
    <n v="100.1"/>
  </r>
  <r>
    <x v="0"/>
    <x v="14"/>
    <x v="14"/>
    <x v="14"/>
    <n v="1.401166032098768"/>
    <m/>
    <n v="1195081.0820783998"/>
    <n v="0.88987355718867334"/>
    <n v="28.800331830535171"/>
    <m/>
    <n v="2954458.1979216002"/>
    <n v="1.8254168347258952"/>
    <m/>
    <n v="118.1"/>
  </r>
  <r>
    <x v="0"/>
    <x v="15"/>
    <x v="15"/>
    <x v="15"/>
    <n v="8.5040320474944995"/>
    <m/>
    <n v="7976030.7000000002"/>
    <n v="5.9390604685259705"/>
    <n v="31.670261481632679"/>
    <m/>
    <n v="17208575.700000007"/>
    <n v="10.632346670713851"/>
    <m/>
    <n v="102.7"/>
  </r>
  <r>
    <x v="0"/>
    <x v="16"/>
    <x v="16"/>
    <x v="16"/>
    <n v="2.6351990555258968"/>
    <m/>
    <n v="1887528.1767326409"/>
    <n v="1.4054790408043101"/>
    <n v="24.186316827018238"/>
    <m/>
    <n v="5916587.6389673594"/>
    <n v="3.6555733595756736"/>
    <m/>
    <n v="102.9"/>
  </r>
  <r>
    <x v="0"/>
    <x v="17"/>
    <x v="17"/>
    <x v="17"/>
    <n v="3.8205400528594669"/>
    <m/>
    <n v="2500210.2932633283"/>
    <n v="1.8616904415528335"/>
    <n v="22.097416533131383"/>
    <m/>
    <n v="8814281.1067366712"/>
    <n v="5.4459180128398188"/>
    <m/>
    <n v="97.4"/>
  </r>
  <r>
    <x v="0"/>
    <x v="18"/>
    <x v="18"/>
    <x v="18"/>
    <n v="0.78578301830276365"/>
    <m/>
    <n v="422122.72478799993"/>
    <n v="0.31431829715185"/>
    <n v="18.139520978616801"/>
    <m/>
    <n v="1904965.8752119998"/>
    <n v="1.1769862848750343"/>
    <m/>
    <n v="89.7"/>
  </r>
  <r>
    <x v="0"/>
    <x v="19"/>
    <x v="19"/>
    <x v="19"/>
    <n v="0.16507974758629662"/>
    <m/>
    <n v="229132.28650000002"/>
    <n v="0.17061500337694499"/>
    <n v="46.868625046952026"/>
    <m/>
    <n v="259749.74549999999"/>
    <n v="0.16048680552834443"/>
    <m/>
    <n v="86.3"/>
  </r>
  <r>
    <x v="0"/>
    <x v="20"/>
    <x v="20"/>
    <x v="20"/>
    <n v="28.985776409245773"/>
    <m/>
    <n v="31935352.287463512"/>
    <n v="23.779495773370702"/>
    <m/>
    <m/>
    <n v="51762276.943285584"/>
    <n v="31.981407556379608"/>
    <m/>
    <m/>
  </r>
  <r>
    <x v="1"/>
    <x v="0"/>
    <x v="0"/>
    <x v="21"/>
    <n v="100"/>
    <m/>
    <n v="142886845.58842251"/>
    <n v="100"/>
    <n v="44.755992021085611"/>
    <m/>
    <n v="176370619.47034577"/>
    <n v="100"/>
    <m/>
    <n v="102.9"/>
  </r>
  <r>
    <x v="1"/>
    <x v="1"/>
    <x v="1"/>
    <x v="22"/>
    <n v="5.3305192305737767"/>
    <m/>
    <n v="6454933.1459675003"/>
    <n v="4.5175139246621558"/>
    <n v="37.929854188999769"/>
    <m/>
    <n v="10563147.4240325"/>
    <n v="6"/>
    <m/>
    <n v="89.5"/>
  </r>
  <r>
    <x v="1"/>
    <x v="2"/>
    <x v="2"/>
    <x v="23"/>
    <n v="41.490971613026019"/>
    <m/>
    <n v="67510206.942109987"/>
    <n v="47.247321238072068"/>
    <n v="50.965322096360524"/>
    <m/>
    <n v="64952817.257890016"/>
    <n v="6.5"/>
    <m/>
    <n v="105.7"/>
  </r>
  <r>
    <x v="1"/>
    <x v="3"/>
    <x v="3"/>
    <x v="24"/>
    <n v="1.4570369654574564"/>
    <m/>
    <n v="2969300.9790452374"/>
    <n v="2.0780786130573148"/>
    <n v="63.832608252311005"/>
    <m/>
    <n v="1682398.3018434392"/>
    <n v="9.1"/>
    <m/>
    <n v="76.400000000000006"/>
  </r>
  <r>
    <x v="1"/>
    <x v="4"/>
    <x v="4"/>
    <x v="25"/>
    <n v="7.4554645717112846"/>
    <m/>
    <n v="12195638.88892"/>
    <n v="8.5351725966775476"/>
    <n v="51.237600683522103"/>
    <m/>
    <n v="11606488.311079999"/>
    <n v="2.7"/>
    <m/>
    <n v="110.6"/>
  </r>
  <r>
    <x v="1"/>
    <x v="5"/>
    <x v="5"/>
    <x v="26"/>
    <n v="0.27562688309826017"/>
    <m/>
    <n v="358158.12563000002"/>
    <n v="0.25065857123171037"/>
    <n v="40.701664830218306"/>
    <m/>
    <n v="521801.27437"/>
    <n v="0.6"/>
    <m/>
    <n v="109.6"/>
  </r>
  <r>
    <x v="1"/>
    <x v="6"/>
    <x v="6"/>
    <x v="27"/>
    <n v="8.0781890228375985"/>
    <m/>
    <n v="16009933.49309355"/>
    <n v="11.204623789658887"/>
    <n v="62.077533901662541"/>
    <m/>
    <n v="9780288.0038734525"/>
    <n v="5.3"/>
    <m/>
    <n v="105.7"/>
  </r>
  <r>
    <x v="1"/>
    <x v="7"/>
    <x v="7"/>
    <x v="28"/>
    <n v="7.366377383116447"/>
    <m/>
    <n v="8589711.9586905129"/>
    <n v="6.011548455224978"/>
    <n v="36.524440807645966"/>
    <m/>
    <n v="14927997.741309486"/>
    <n v="14.9"/>
    <m/>
    <n v="110.1"/>
  </r>
  <r>
    <x v="1"/>
    <x v="8"/>
    <x v="8"/>
    <x v="29"/>
    <n v="5.2675851450178186"/>
    <m/>
    <n v="7345679.0212061629"/>
    <n v="5.1409064221103851"/>
    <n v="43.679667338028736"/>
    <m/>
    <n v="9471479.7825899683"/>
    <n v="18.099999999999998"/>
    <m/>
    <n v="96.1"/>
  </r>
  <r>
    <x v="1"/>
    <x v="9"/>
    <x v="9"/>
    <x v="30"/>
    <n v="0.84552436438819056"/>
    <m/>
    <n v="1108803.9534399998"/>
    <n v="0.77600142187605359"/>
    <n v="41.075946369642935"/>
    <m/>
    <n v="1590595.6987600001"/>
    <n v="1.2"/>
    <m/>
    <n v="115.2"/>
  </r>
  <r>
    <x v="1"/>
    <x v="10"/>
    <x v="10"/>
    <x v="31"/>
    <n v="1.226307859453815"/>
    <m/>
    <n v="1838121.2016929833"/>
    <n v="1.2864173704188191"/>
    <n v="46.949781103004483"/>
    <m/>
    <n v="2076958.1842157093"/>
    <n v="2.6"/>
    <m/>
    <n v="120.1"/>
  </r>
  <r>
    <x v="1"/>
    <x v="11"/>
    <x v="11"/>
    <x v="32"/>
    <n v="9.2767729000630267E-2"/>
    <m/>
    <n v="115877"/>
    <n v="8.1097038375230954E-2"/>
    <n v="39.125442021231869"/>
    <m/>
    <n v="180290.90000000002"/>
    <n v="0.3"/>
    <m/>
    <n v="86.8"/>
  </r>
  <r>
    <x v="1"/>
    <x v="12"/>
    <x v="12"/>
    <x v="33"/>
    <n v="1.9443573539799093"/>
    <m/>
    <n v="1627865.3936000001"/>
    <n v="1.1392688997341116"/>
    <n v="26.224145310532123"/>
    <m/>
    <n v="4579640.6063999999"/>
    <n v="7.9"/>
    <m/>
    <n v="99.8"/>
  </r>
  <r>
    <x v="1"/>
    <x v="13"/>
    <x v="13"/>
    <x v="34"/>
    <n v="1.6028217484775331"/>
    <m/>
    <n v="1704022.2065199998"/>
    <n v="1.1925675869620214"/>
    <n v="33.300362599506926"/>
    <m/>
    <n v="3413105.87708"/>
    <n v="1.5"/>
    <m/>
    <n v="105.1"/>
  </r>
  <r>
    <x v="1"/>
    <x v="14"/>
    <x v="14"/>
    <x v="35"/>
    <n v="1.2561988945525346"/>
    <m/>
    <n v="1064621.6064800001"/>
    <n v="0.74508020811557596"/>
    <n v="26.545799390603548"/>
    <m/>
    <n v="2945887.1403646916"/>
    <n v="2.4"/>
    <m/>
    <n v="95.4"/>
  </r>
  <r>
    <x v="1"/>
    <x v="15"/>
    <x v="15"/>
    <x v="36"/>
    <n v="8.3410135437547641"/>
    <m/>
    <n v="8409322.7799999993"/>
    <n v="5.8853022791353231"/>
    <n v="31.579200832718584"/>
    <m/>
    <n v="18219985.619999997"/>
    <n v="10"/>
    <m/>
    <n v="101.2"/>
  </r>
  <r>
    <x v="1"/>
    <x v="16"/>
    <x v="16"/>
    <x v="37"/>
    <n v="2.6265381541372661"/>
    <m/>
    <n v="2028169.3186068321"/>
    <n v="1.4194233977624919"/>
    <n v="24.186856819396606"/>
    <m/>
    <n v="6357249.8110931683"/>
    <n v="4.2"/>
    <m/>
    <n v="98"/>
  </r>
  <r>
    <x v="1"/>
    <x v="17"/>
    <x v="17"/>
    <x v="38"/>
    <n v="4.2304550646963994"/>
    <m/>
    <n v="2807688.7281599999"/>
    <n v="1.9649735541418478"/>
    <n v="20.788387860379778"/>
    <m/>
    <n v="10698354.87184"/>
    <n v="5.3"/>
    <m/>
    <n v="98.2"/>
  </r>
  <r>
    <x v="1"/>
    <x v="18"/>
    <x v="18"/>
    <x v="39"/>
    <n v="0.93569433042078076"/>
    <m/>
    <n v="552504.81508999993"/>
    <n v="0.3866729738589505"/>
    <n v="18.495284165094997"/>
    <m/>
    <n v="2434769.1849100003"/>
    <n v="0.8"/>
    <m/>
    <n v="106.1"/>
  </r>
  <r>
    <x v="1"/>
    <x v="19"/>
    <x v="19"/>
    <x v="40"/>
    <n v="0.17655014229949856"/>
    <m/>
    <n v="196286.03016975097"/>
    <n v="0.13737165892453237"/>
    <n v="34.824128662099227"/>
    <m/>
    <n v="367363.47869327624"/>
    <n v="0.6"/>
    <m/>
    <n v="116.5"/>
  </r>
  <r>
    <x v="1"/>
    <x v="20"/>
    <x v="20"/>
    <x v="41"/>
    <n v="27.267983865553891"/>
    <m/>
    <n v="30172031.52560845"/>
    <n v="21.116031641231189"/>
    <m/>
    <m/>
    <n v="55964975.668226279"/>
    <n v="31.731461757232193"/>
    <m/>
    <m/>
  </r>
  <r>
    <x v="2"/>
    <x v="0"/>
    <x v="0"/>
    <x v="42"/>
    <n v="100"/>
    <m/>
    <n v="162409561.08069959"/>
    <n v="100"/>
    <n v="43.099524234884392"/>
    <m/>
    <n v="214414925.88021836"/>
    <n v="100"/>
    <m/>
    <n v="105.2"/>
  </r>
  <r>
    <x v="2"/>
    <x v="1"/>
    <x v="1"/>
    <x v="43"/>
    <n v="4.971144442092168"/>
    <m/>
    <n v="7170990.2882574005"/>
    <n v="4.4153744647423876"/>
    <n v="38.281031856150186"/>
    <m/>
    <n v="11561499.251742598"/>
    <n v="5.8"/>
    <m/>
    <n v="95.7"/>
  </r>
  <r>
    <x v="2"/>
    <x v="2"/>
    <x v="2"/>
    <x v="44"/>
    <n v="46.790079652728757"/>
    <m/>
    <n v="79936911.19476001"/>
    <n v="49.219338235290351"/>
    <n v="45.337175675723692"/>
    <m/>
    <n v="96379566.405239984"/>
    <n v="6"/>
    <m/>
    <n v="117.8"/>
  </r>
  <r>
    <x v="2"/>
    <x v="3"/>
    <x v="3"/>
    <x v="45"/>
    <n v="1.4927235343342715"/>
    <m/>
    <n v="3421439.0409900001"/>
    <n v="2.1066734114809429"/>
    <n v="60.826147417581367"/>
    <m/>
    <n v="2203508.7590100006"/>
    <n v="9.4"/>
    <m/>
    <n v="114.3"/>
  </r>
  <r>
    <x v="2"/>
    <x v="4"/>
    <x v="4"/>
    <x v="46"/>
    <n v="6.8221328468673086"/>
    <m/>
    <n v="13694394.151700001"/>
    <n v="8.4320122907637192"/>
    <n v="53.270102800987353"/>
    <m/>
    <n v="12013072.9483"/>
    <n v="2.7"/>
    <m/>
    <n v="98.2"/>
  </r>
  <r>
    <x v="2"/>
    <x v="5"/>
    <x v="5"/>
    <x v="47"/>
    <n v="0.25410116198189314"/>
    <m/>
    <n v="383067.52607999998"/>
    <n v="0.23586513228101008"/>
    <n v="40.006408887000667"/>
    <m/>
    <n v="574447.87392000004"/>
    <n v="0.7"/>
    <m/>
    <n v="105.3"/>
  </r>
  <r>
    <x v="2"/>
    <x v="6"/>
    <x v="6"/>
    <x v="48"/>
    <n v="5.3867204193965845"/>
    <m/>
    <n v="12679600.083073677"/>
    <n v="7.8071758821965656"/>
    <n v="62.465756516546399"/>
    <m/>
    <n v="7618881.5013365094"/>
    <n v="5.6"/>
    <m/>
    <n v="74"/>
  </r>
  <r>
    <x v="2"/>
    <x v="7"/>
    <x v="7"/>
    <x v="49"/>
    <n v="6.8384053562507985"/>
    <m/>
    <n v="9811941.8906372953"/>
    <n v="6.0414804555514099"/>
    <n v="38.07684975424975"/>
    <m/>
    <n v="15956844.009362707"/>
    <n v="14.9"/>
    <m/>
    <n v="99.7"/>
  </r>
  <r>
    <x v="2"/>
    <x v="8"/>
    <x v="8"/>
    <x v="50"/>
    <n v="5.8048758254333999"/>
    <m/>
    <n v="11041591.701245721"/>
    <n v="6.7986094093064331"/>
    <n v="50.477708707582671"/>
    <m/>
    <n v="10832601.846662037"/>
    <n v="17.399999999999999"/>
    <m/>
    <n v="106.7"/>
  </r>
  <r>
    <x v="2"/>
    <x v="9"/>
    <x v="9"/>
    <x v="51"/>
    <n v="0.83757003836306942"/>
    <m/>
    <n v="1400059.74725"/>
    <n v="0.86205500337158425"/>
    <n v="44.359467038995689"/>
    <m/>
    <n v="1756109.25275"/>
    <n v="1.2"/>
    <m/>
    <n v="108.5"/>
  </r>
  <r>
    <x v="2"/>
    <x v="10"/>
    <x v="10"/>
    <x v="52"/>
    <n v="1.0551790845833182"/>
    <m/>
    <n v="1869465.5430399999"/>
    <n v="1.1510809650615841"/>
    <n v="47.016703301674006"/>
    <m/>
    <n v="2106707.6289599999"/>
    <n v="2.4"/>
    <m/>
    <n v="101.4"/>
  </r>
  <r>
    <x v="2"/>
    <x v="11"/>
    <x v="11"/>
    <x v="53"/>
    <n v="8.6421931500904672E-2"/>
    <m/>
    <n v="145396"/>
    <n v="8.9524286028797445E-2"/>
    <n v="44.646700997055198"/>
    <m/>
    <n v="180263"/>
    <n v="0.2"/>
    <m/>
    <n v="96.2"/>
  </r>
  <r>
    <x v="2"/>
    <x v="12"/>
    <x v="12"/>
    <x v="54"/>
    <n v="1.793433185434393"/>
    <m/>
    <n v="1858442.3693500001"/>
    <n v="1.1442936961245525"/>
    <n v="27.499498887659975"/>
    <m/>
    <n v="4899653.0306500001"/>
    <n v="8.6999999999999993"/>
    <m/>
    <n v="102.6"/>
  </r>
  <r>
    <x v="2"/>
    <x v="13"/>
    <x v="13"/>
    <x v="55"/>
    <n v="1.5495662309773415"/>
    <m/>
    <n v="1901990.5177999998"/>
    <n v="1.1711074798453034"/>
    <n v="32.573099619892979"/>
    <m/>
    <n v="3937154.4822000004"/>
    <n v="1.7"/>
    <m/>
    <n v="109.8"/>
  </r>
  <r>
    <x v="2"/>
    <x v="14"/>
    <x v="14"/>
    <x v="56"/>
    <n v="1.2307215057605827"/>
    <m/>
    <n v="1380769.2692"/>
    <n v="0.85017732947009828"/>
    <n v="29.77297320631525"/>
    <m/>
    <n v="3256890.7308"/>
    <n v="2.2999999999999998"/>
    <m/>
    <n v="100.9"/>
  </r>
  <r>
    <x v="2"/>
    <x v="15"/>
    <x v="15"/>
    <x v="57"/>
    <n v="7.3866093269270028"/>
    <m/>
    <n v="8689051.6999999993"/>
    <n v="5.350086313996318"/>
    <n v="31.216782226214836"/>
    <m/>
    <n v="19145500.999999996"/>
    <n v="9.9"/>
    <m/>
    <n v="96.4"/>
  </r>
  <r>
    <x v="2"/>
    <x v="16"/>
    <x v="16"/>
    <x v="58"/>
    <n v="2.5726802933604089"/>
    <m/>
    <n v="2791806.2549154917"/>
    <n v="1.7189913182071055"/>
    <n v="28.797868188219521"/>
    <m/>
    <n v="6902683.0616845088"/>
    <n v="4.2"/>
    <m/>
    <n v="98.2"/>
  </r>
  <r>
    <x v="2"/>
    <x v="17"/>
    <x v="17"/>
    <x v="59"/>
    <n v="3.9383370278532839"/>
    <m/>
    <n v="3058028.0023999996"/>
    <n v="1.882911315104471"/>
    <n v="20.605799169432178"/>
    <m/>
    <n v="11782590.297600001"/>
    <n v="5.2"/>
    <m/>
    <n v="98.5"/>
  </r>
  <r>
    <x v="2"/>
    <x v="18"/>
    <x v="18"/>
    <x v="60"/>
    <n v="1.0317841420967004"/>
    <m/>
    <n v="1034866.7483999999"/>
    <n v="0.63719570542142256"/>
    <n v="26.616838375095902"/>
    <m/>
    <n v="2853148.5515999999"/>
    <n v="0.9"/>
    <m/>
    <n v="106.9"/>
  </r>
  <r>
    <x v="2"/>
    <x v="19"/>
    <x v="19"/>
    <x v="61"/>
    <n v="0.15751399405781175"/>
    <m/>
    <n v="139749.05160000001"/>
    <n v="8.6047305755946338E-2"/>
    <n v="23.544561624243769"/>
    <m/>
    <n v="453802.24839999992"/>
    <n v="0.8"/>
    <m/>
    <n v="107.5"/>
  </r>
  <r>
    <x v="2"/>
    <x v="20"/>
    <x v="20"/>
    <x v="62"/>
    <n v="26.357896991792735"/>
    <m/>
    <n v="35245122.059282884"/>
    <n v="21.701383726891518"/>
    <m/>
    <m/>
    <n v="59137351.219715655"/>
    <n v="27.580799693372278"/>
    <m/>
    <m/>
  </r>
  <r>
    <x v="3"/>
    <x v="0"/>
    <x v="0"/>
    <x v="63"/>
    <n v="100"/>
    <m/>
    <n v="195686260.70671341"/>
    <n v="100"/>
    <n v="40.697404540827506"/>
    <m/>
    <n v="285146025.56451941"/>
    <n v="100"/>
    <m/>
    <n v="105"/>
  </r>
  <r>
    <x v="3"/>
    <x v="1"/>
    <x v="1"/>
    <x v="64"/>
    <n v="4.081862587099371"/>
    <m/>
    <n v="7076669.2824689997"/>
    <n v="3.6163342571480905"/>
    <n v="36.055946293526176"/>
    <m/>
    <n v="12550243.917530999"/>
    <n v="7.1"/>
    <m/>
    <n v="101.9"/>
  </r>
  <r>
    <x v="3"/>
    <x v="2"/>
    <x v="2"/>
    <x v="65"/>
    <n v="55.268003540447573"/>
    <m/>
    <n v="105753186.92629997"/>
    <n v="54.042213563883536"/>
    <n v="39.794776123613026"/>
    <m/>
    <n v="159993218.07370001"/>
    <n v="7.7"/>
    <m/>
    <n v="112.6"/>
  </r>
  <r>
    <x v="3"/>
    <x v="3"/>
    <x v="3"/>
    <x v="66"/>
    <n v="1.4884711789014053"/>
    <m/>
    <n v="4637190.3124999991"/>
    <n v="2.3697066394712456"/>
    <n v="64.791922824348006"/>
    <m/>
    <n v="2519859.6875000009"/>
    <n v="10.1"/>
    <m/>
    <n v="113.9"/>
  </r>
  <r>
    <x v="3"/>
    <x v="4"/>
    <x v="4"/>
    <x v="67"/>
    <n v="5.7473209243714098"/>
    <m/>
    <n v="14456172.550000001"/>
    <n v="7.3874233672778509"/>
    <n v="52.311148315656496"/>
    <m/>
    <n v="13178802.050000001"/>
    <n v="2.5"/>
    <m/>
    <n v="105"/>
  </r>
  <r>
    <x v="3"/>
    <x v="5"/>
    <x v="5"/>
    <x v="68"/>
    <n v="0.22541396053188562"/>
    <m/>
    <n v="434381.84899999999"/>
    <n v="0.2219787160484577"/>
    <n v="40.07718770018095"/>
    <m/>
    <n v="649481.25100000016"/>
    <n v="0.5"/>
    <m/>
    <n v="96.4"/>
  </r>
  <r>
    <x v="3"/>
    <x v="6"/>
    <x v="6"/>
    <x v="69"/>
    <n v="4.1453411844896149"/>
    <m/>
    <n v="12633730.38847914"/>
    <n v="6.4561151829734538"/>
    <n v="63.383716724392933"/>
    <m/>
    <n v="7298408.4026452787"/>
    <n v="6.4"/>
    <m/>
    <n v="96"/>
  </r>
  <r>
    <x v="3"/>
    <x v="7"/>
    <x v="7"/>
    <x v="70"/>
    <n v="5.6298240598448643"/>
    <m/>
    <n v="10882814.297810767"/>
    <n v="5.5613584001799108"/>
    <n v="40.202473505875055"/>
    <m/>
    <n v="16187197.442189235"/>
    <n v="13.4"/>
    <m/>
    <n v="92.3"/>
  </r>
  <r>
    <x v="3"/>
    <x v="8"/>
    <x v="8"/>
    <x v="71"/>
    <n v="4.9274752084004341"/>
    <m/>
    <n v="12971187.18988"/>
    <n v="6.6285630595807072"/>
    <n v="54.747167859970411"/>
    <m/>
    <n v="10721704.510120003"/>
    <n v="15.6"/>
    <m/>
    <n v="96.3"/>
  </r>
  <r>
    <x v="3"/>
    <x v="9"/>
    <x v="9"/>
    <x v="72"/>
    <n v="0.71265222778053083"/>
    <m/>
    <n v="1612678.1041999999"/>
    <n v="0.82411411939493084"/>
    <n v="47.06265468260365"/>
    <m/>
    <n v="1813983.8958000001"/>
    <n v="1"/>
    <m/>
    <n v="98.9"/>
  </r>
  <r>
    <x v="3"/>
    <x v="10"/>
    <x v="10"/>
    <x v="73"/>
    <n v="0.8496274931287644"/>
    <m/>
    <n v="2006482.0112616001"/>
    <n v="1.0253566111464685"/>
    <n v="49.114880509305195"/>
    <m/>
    <n v="2078801.2887383997"/>
    <n v="2.4"/>
    <m/>
    <n v="90.1"/>
  </r>
  <r>
    <x v="3"/>
    <x v="11"/>
    <x v="11"/>
    <x v="74"/>
    <n v="0.12105210415751218"/>
    <m/>
    <n v="228619"/>
    <n v="0.11682935693816789"/>
    <n v="39.277727839993844"/>
    <m/>
    <n v="353438.6"/>
    <n v="0.2"/>
    <m/>
    <n v="194.5"/>
  </r>
  <r>
    <x v="3"/>
    <x v="12"/>
    <x v="12"/>
    <x v="75"/>
    <n v="1.7461778246358344"/>
    <m/>
    <n v="2557237.8971847724"/>
    <n v="1.3068050296170033"/>
    <n v="30.457134546077913"/>
    <m/>
    <n v="5838948.8593729883"/>
    <n v="8.9"/>
    <m/>
    <n v="96.1"/>
  </r>
  <r>
    <x v="3"/>
    <x v="13"/>
    <x v="13"/>
    <x v="76"/>
    <n v="1.5408086377587424"/>
    <m/>
    <n v="2521138.0693177334"/>
    <n v="1.2883572204879077"/>
    <n v="34.02940099788195"/>
    <m/>
    <n v="4887567.3306822665"/>
    <n v="1.6"/>
    <m/>
    <n v="115.5"/>
  </r>
  <r>
    <x v="3"/>
    <x v="14"/>
    <x v="14"/>
    <x v="77"/>
    <n v="1.1051654915290834"/>
    <m/>
    <n v="1515000.8112077317"/>
    <n v="0.77419886594815834"/>
    <n v="28.50965279321963"/>
    <m/>
    <n v="3798991.6887922683"/>
    <n v="2.1"/>
    <m/>
    <n v="102"/>
  </r>
  <r>
    <x v="3"/>
    <x v="15"/>
    <x v="15"/>
    <x v="78"/>
    <n v="5.9714815164893862"/>
    <m/>
    <n v="8794015.2999999989"/>
    <n v="4.4939359913367198"/>
    <n v="30.627496797065607"/>
    <m/>
    <n v="19918795.800000004"/>
    <n v="9.6"/>
    <m/>
    <n v="98"/>
  </r>
  <r>
    <x v="3"/>
    <x v="16"/>
    <x v="16"/>
    <x v="79"/>
    <n v="2.1908062657959313"/>
    <m/>
    <n v="3040739.9916196121"/>
    <n v="1.553885275664268"/>
    <n v="28.865673182091655"/>
    <m/>
    <n v="7493363.8639803873"/>
    <n v="3.9"/>
    <m/>
    <n v="101.2"/>
  </r>
  <r>
    <x v="3"/>
    <x v="17"/>
    <x v="17"/>
    <x v="80"/>
    <n v="3.3337488525268064"/>
    <m/>
    <n v="3330587.0627055746"/>
    <n v="1.7020035288513806"/>
    <n v="20.77754780210266"/>
    <m/>
    <n v="12699153.763440059"/>
    <n v="5.7"/>
    <m/>
    <n v="96.2"/>
  </r>
  <r>
    <x v="3"/>
    <x v="18"/>
    <x v="18"/>
    <x v="81"/>
    <n v="0.73122150949357989"/>
    <m/>
    <n v="827732.9366774651"/>
    <n v="0.42298980709638961"/>
    <n v="23.54223319821461"/>
    <m/>
    <n v="2688216.1651275349"/>
    <n v="0.7"/>
    <m/>
    <n v="89.1"/>
  </r>
  <r>
    <x v="3"/>
    <x v="19"/>
    <x v="19"/>
    <x v="82"/>
    <n v="0.18354543261726075"/>
    <m/>
    <n v="406696.72609999997"/>
    <n v="0.20783100695533266"/>
    <n v="46.082228501028332"/>
    <m/>
    <n v="475848.97389999998"/>
    <n v="0.6"/>
    <m/>
    <n v="93.8"/>
  </r>
  <r>
    <x v="3"/>
    <x v="20"/>
    <x v="20"/>
    <x v="83"/>
    <n v="22.455894750446326"/>
    <m/>
    <n v="38989169.354243532"/>
    <n v="19.924326426104543"/>
    <m/>
    <m/>
    <n v="63168858.435190096"/>
    <n v="22.153161107587316"/>
    <m/>
    <m/>
  </r>
  <r>
    <x v="4"/>
    <x v="0"/>
    <x v="0"/>
    <x v="84"/>
    <n v="100"/>
    <m/>
    <n v="227708613"/>
    <n v="100"/>
    <n v="41.562661364077663"/>
    <m/>
    <n v="320159607"/>
    <n v="100"/>
    <m/>
    <n v="106.1"/>
  </r>
  <r>
    <x v="4"/>
    <x v="1"/>
    <x v="1"/>
    <x v="85"/>
    <n v="4.7580898194825032"/>
    <m/>
    <n v="8659854"/>
    <n v="3.8030419165567535"/>
    <n v="33.22016803550644"/>
    <m/>
    <n v="17408208"/>
    <n v="5.43735300124853"/>
    <m/>
    <n v="121.8"/>
  </r>
  <r>
    <x v="4"/>
    <x v="2"/>
    <x v="2"/>
    <x v="86"/>
    <n v="52.010748132096438"/>
    <m/>
    <n v="112177271"/>
    <n v="49.263516878915773"/>
    <n v="39.367302782140726"/>
    <m/>
    <n v="172773089"/>
    <n v="53.964674250740195"/>
    <m/>
    <n v="106.9"/>
  </r>
  <r>
    <x v="4"/>
    <x v="3"/>
    <x v="3"/>
    <x v="87"/>
    <n v="1.5305182330159615"/>
    <m/>
    <n v="5282749"/>
    <n v="2.3199601149913462"/>
    <n v="63.000697775121786"/>
    <m/>
    <n v="3102474"/>
    <n v="0.96903979520439631"/>
    <m/>
    <n v="114.9"/>
  </r>
  <r>
    <x v="4"/>
    <x v="4"/>
    <x v="4"/>
    <x v="88"/>
    <n v="5.0107974870307315"/>
    <m/>
    <n v="14582957"/>
    <n v="6.4042184473715968"/>
    <n v="53.12055881695872"/>
    <m/>
    <n v="12869610"/>
    <n v="4.0197481876594132"/>
    <m/>
    <n v="97.6"/>
  </r>
  <r>
    <x v="4"/>
    <x v="5"/>
    <x v="5"/>
    <x v="89"/>
    <n v="0.24197442954438936"/>
    <m/>
    <n v="573297"/>
    <n v="0.25176781521215447"/>
    <n v="43.244819156054042"/>
    <m/>
    <n v="752404"/>
    <n v="0.23500903410341831"/>
    <m/>
    <n v="106.9"/>
  </r>
  <r>
    <x v="4"/>
    <x v="6"/>
    <x v="6"/>
    <x v="90"/>
    <n v="5.7896961061183649"/>
    <m/>
    <n v="23370144"/>
    <n v="10.263179636512037"/>
    <n v="73.676588880073879"/>
    <m/>
    <n v="8349761"/>
    <n v="2.6079995156915592"/>
    <m/>
    <n v="99.4"/>
  </r>
  <r>
    <x v="4"/>
    <x v="7"/>
    <x v="7"/>
    <x v="91"/>
    <n v="5.9133508419232639"/>
    <m/>
    <n v="12190514"/>
    <n v="5.3535585849798313"/>
    <n v="37.62809758940309"/>
    <m/>
    <n v="20206856"/>
    <n v="6.3114945040521615"/>
    <m/>
    <n v="115.4"/>
  </r>
  <r>
    <x v="4"/>
    <x v="8"/>
    <x v="8"/>
    <x v="92"/>
    <n v="5.8665271732680528"/>
    <m/>
    <n v="17646676"/>
    <n v="7.7496743612416621"/>
    <n v="54.904218738789581"/>
    <m/>
    <n v="14494162"/>
    <n v="4.5271676011271467"/>
    <m/>
    <n v="117"/>
  </r>
  <r>
    <x v="4"/>
    <x v="9"/>
    <x v="9"/>
    <x v="93"/>
    <n v="0.76356518726346267"/>
    <m/>
    <n v="2194107"/>
    <n v="0.96355907275233377"/>
    <n v="52.448802162678497"/>
    <m/>
    <n v="1989224"/>
    <n v="0.62132260176093979"/>
    <m/>
    <n v="102"/>
  </r>
  <r>
    <x v="4"/>
    <x v="10"/>
    <x v="10"/>
    <x v="94"/>
    <n v="1.0239697787179551"/>
    <m/>
    <n v="2774158"/>
    <n v="1.2182929593444933"/>
    <n v="49.450187655804228"/>
    <m/>
    <n v="2835846"/>
    <n v="0.88576008278271035"/>
    <m/>
    <n v="107"/>
  </r>
  <r>
    <x v="4"/>
    <x v="11"/>
    <x v="11"/>
    <x v="95"/>
    <n v="0.1085560319596563"/>
    <m/>
    <n v="219135"/>
    <n v="9.6234831486150252E-2"/>
    <n v="36.845264517170413"/>
    <m/>
    <n v="375609"/>
    <n v="0.1173192969342944"/>
    <m/>
    <n v="99.2"/>
  </r>
  <r>
    <x v="4"/>
    <x v="12"/>
    <x v="12"/>
    <x v="96"/>
    <n v="2.0590102853565773"/>
    <m/>
    <n v="3483355"/>
    <n v="1.5297423115040449"/>
    <n v="30.878991775572057"/>
    <m/>
    <n v="7797308"/>
    <n v="2.435444019020176"/>
    <m/>
    <n v="110.2"/>
  </r>
  <r>
    <x v="4"/>
    <x v="13"/>
    <x v="13"/>
    <x v="97"/>
    <n v="1.6366596332234786"/>
    <m/>
    <n v="3153145"/>
    <n v="1.3847280339808665"/>
    <n v="35.164906123051658"/>
    <m/>
    <n v="5813592"/>
    <n v="1.8158418091761337"/>
    <m/>
    <n v="90.5"/>
  </r>
  <r>
    <x v="4"/>
    <x v="14"/>
    <x v="14"/>
    <x v="98"/>
    <n v="1.1889147357369989"/>
    <m/>
    <n v="2052737"/>
    <n v="0.90147534296386067"/>
    <n v="31.514214839339814"/>
    <m/>
    <n v="4460949"/>
    <n v="1.3933515979109756"/>
    <m/>
    <n v="98.9"/>
  </r>
  <r>
    <x v="4"/>
    <x v="15"/>
    <x v="15"/>
    <x v="99"/>
    <n v="6.3506948806046823"/>
    <m/>
    <n v="11358718"/>
    <n v="4.9882689329805903"/>
    <n v="32.646149177722847"/>
    <m/>
    <n v="23434721"/>
    <n v="7.3196994522797505"/>
    <m/>
    <n v="96.6"/>
  </r>
  <r>
    <x v="4"/>
    <x v="16"/>
    <x v="16"/>
    <x v="100"/>
    <n v="2.2527524958465377"/>
    <m/>
    <n v="3546158"/>
    <n v="1.5573227350868806"/>
    <n v="28.732174347751581"/>
    <m/>
    <n v="8795958"/>
    <n v="2.74736656582665"/>
    <m/>
    <n v="99.3"/>
  </r>
  <r>
    <x v="4"/>
    <x v="17"/>
    <x v="17"/>
    <x v="101"/>
    <n v="2.6780898151018873"/>
    <m/>
    <n v="3253078"/>
    <n v="1.4286143844721413"/>
    <n v="22.171405733607507"/>
    <m/>
    <n v="11419325"/>
    <n v="3.5667600628957548"/>
    <m/>
    <n v="97.3"/>
  </r>
  <r>
    <x v="4"/>
    <x v="18"/>
    <x v="18"/>
    <x v="102"/>
    <n v="0.63301554523458214"/>
    <m/>
    <n v="733490"/>
    <n v="0.32211781115192162"/>
    <n v="21.149675714968264"/>
    <m/>
    <n v="2734602"/>
    <n v="0.85413710543441546"/>
    <m/>
    <n v="102.5"/>
  </r>
  <r>
    <x v="4"/>
    <x v="19"/>
    <x v="19"/>
    <x v="103"/>
    <n v="0.18306938847447657"/>
    <m/>
    <n v="457069"/>
    <n v="0.20072538933782008"/>
    <n v="45.571143563324853"/>
    <m/>
    <n v="545910"/>
    <n v="0.17051182849559157"/>
    <m/>
    <n v="106.1"/>
  </r>
  <r>
    <x v="4"/>
    <x v="20"/>
    <x v="20"/>
    <x v="104"/>
    <n v="23.425179631214643"/>
    <m/>
    <n v="43508701.892866433"/>
    <n v="19.10718321966435"/>
    <m/>
    <m/>
    <n v="70838001.937603042"/>
    <n v="22.125839858868591"/>
    <m/>
    <m/>
  </r>
  <r>
    <x v="5"/>
    <x v="0"/>
    <x v="0"/>
    <x v="105"/>
    <n v="100"/>
    <m/>
    <n v="227271371"/>
    <n v="100"/>
    <n v="41.840086522869726"/>
    <m/>
    <n v="315919119"/>
    <n v="100"/>
    <m/>
    <n v="92.3"/>
  </r>
  <r>
    <x v="5"/>
    <x v="1"/>
    <x v="1"/>
    <x v="106"/>
    <n v="3.0718488830686264"/>
    <m/>
    <n v="6686836"/>
    <n v="2.9422253980242852"/>
    <n v="40.074551160910971"/>
    <m/>
    <n v="9999155"/>
    <n v="3.1650996722360452"/>
    <m/>
    <n v="52.2"/>
  </r>
  <r>
    <x v="5"/>
    <x v="2"/>
    <x v="2"/>
    <x v="107"/>
    <n v="47.272704829570927"/>
    <m/>
    <n v="100110878"/>
    <n v="44.049049187105929"/>
    <n v="38.986896050969719"/>
    <m/>
    <n v="156669959"/>
    <n v="49.59179409461445"/>
    <m/>
    <n v="88.1"/>
  </r>
  <r>
    <x v="5"/>
    <x v="3"/>
    <x v="3"/>
    <x v="108"/>
    <n v="2.0900990000763819"/>
    <m/>
    <n v="6506344"/>
    <n v="2.8628084440956711"/>
    <n v="57.308363381345849"/>
    <m/>
    <n v="4846875"/>
    <n v="1.5342138884604828"/>
    <m/>
    <n v="131.1"/>
  </r>
  <r>
    <x v="5"/>
    <x v="4"/>
    <x v="4"/>
    <x v="109"/>
    <n v="4.5977091756521729"/>
    <m/>
    <n v="13655339"/>
    <n v="6.0083850156384191"/>
    <n v="54.677522938663515"/>
    <m/>
    <n v="11318980"/>
    <n v="3.5828727415512955"/>
    <m/>
    <n v="93.8"/>
  </r>
  <r>
    <x v="5"/>
    <x v="5"/>
    <x v="5"/>
    <x v="110"/>
    <n v="0.28577856729413653"/>
    <m/>
    <n v="676503"/>
    <n v="0.29766309633429366"/>
    <n v="43.580069083605075"/>
    <m/>
    <n v="875819"/>
    <n v="0.27722886882322562"/>
    <m/>
    <n v="103.8"/>
  </r>
  <r>
    <x v="5"/>
    <x v="6"/>
    <x v="6"/>
    <x v="111"/>
    <n v="6.2221065394572719"/>
    <m/>
    <n v="22832493"/>
    <n v="10.046356872639272"/>
    <n v="67.555969690534837"/>
    <m/>
    <n v="10965398"/>
    <n v="3.4709510569380897"/>
    <m/>
    <n v="129.5"/>
  </r>
  <r>
    <x v="5"/>
    <x v="7"/>
    <x v="7"/>
    <x v="112"/>
    <n v="7.4971402757806018"/>
    <m/>
    <n v="15862764"/>
    <n v="6.9796578118059571"/>
    <n v="38.952117207861463"/>
    <m/>
    <n v="24860989"/>
    <n v="7.8694157791697306"/>
    <m/>
    <n v="99.6"/>
  </r>
  <r>
    <x v="5"/>
    <x v="8"/>
    <x v="8"/>
    <x v="113"/>
    <n v="7.7113456091618984"/>
    <m/>
    <n v="24360341"/>
    <n v="10.718614004400932"/>
    <n v="58.156871715949386"/>
    <m/>
    <n v="17526955"/>
    <n v="5.547924752221153"/>
    <m/>
    <n v="113.9"/>
  </r>
  <r>
    <x v="5"/>
    <x v="9"/>
    <x v="9"/>
    <x v="114"/>
    <n v="0.94559608361331948"/>
    <m/>
    <n v="2681571"/>
    <n v="1.1798982811609826"/>
    <n v="52.207329352844845"/>
    <m/>
    <n v="2454817"/>
    <n v="0.77703970806527856"/>
    <m/>
    <n v="110.2"/>
  </r>
  <r>
    <x v="5"/>
    <x v="10"/>
    <x v="10"/>
    <x v="115"/>
    <n v="1.1128532460131988"/>
    <m/>
    <n v="3223095"/>
    <n v="1.4181702630728619"/>
    <n v="53.319129654967732"/>
    <m/>
    <n v="2821818"/>
    <n v="0.89320899885138005"/>
    <m/>
    <n v="94.9"/>
  </r>
  <r>
    <x v="5"/>
    <x v="11"/>
    <x v="11"/>
    <x v="116"/>
    <n v="8.6243593844951144E-2"/>
    <m/>
    <n v="154173"/>
    <n v="6.7836524821245525E-2"/>
    <n v="32.910108929764533"/>
    <m/>
    <n v="314294"/>
    <n v="9.9485590170944993E-2"/>
    <m/>
    <n v="56.9"/>
  </r>
  <r>
    <x v="5"/>
    <x v="12"/>
    <x v="12"/>
    <x v="117"/>
    <n v="2.6947806100213576"/>
    <m/>
    <n v="3921364"/>
    <n v="1.7254104565594404"/>
    <n v="26.789313579534401"/>
    <m/>
    <n v="10716427"/>
    <n v="3.3921425945733912"/>
    <m/>
    <n v="109.7"/>
  </r>
  <r>
    <x v="5"/>
    <x v="13"/>
    <x v="13"/>
    <x v="118"/>
    <n v="1.8696801926705309"/>
    <m/>
    <n v="3740535"/>
    <n v="1.6458452217459452"/>
    <n v="36.831061670896545"/>
    <m/>
    <n v="6415391"/>
    <n v="2.0307067898603504"/>
    <m/>
    <n v="101.6"/>
  </r>
  <r>
    <x v="5"/>
    <x v="14"/>
    <x v="14"/>
    <x v="119"/>
    <n v="1.0622332508067289"/>
    <m/>
    <n v="1810407"/>
    <n v="0.79658383369368602"/>
    <n v="31.376476399275553"/>
    <m/>
    <n v="3959544"/>
    <n v="1.2533410489790584"/>
    <m/>
    <n v="82.1"/>
  </r>
  <r>
    <x v="5"/>
    <x v="15"/>
    <x v="15"/>
    <x v="120"/>
    <n v="7.2627722182691379"/>
    <m/>
    <n v="12406725"/>
    <n v="5.4589915770781348"/>
    <n v="31.448691084931141"/>
    <m/>
    <n v="27043963"/>
    <n v="8.5604071971345306"/>
    <m/>
    <n v="100.1"/>
  </r>
  <r>
    <x v="5"/>
    <x v="16"/>
    <x v="16"/>
    <x v="121"/>
    <n v="2.4918945101560968"/>
    <m/>
    <n v="3791996"/>
    <n v="1.6684881968701635"/>
    <n v="28.014705371721995"/>
    <m/>
    <n v="9743739"/>
    <n v="3.0842511307459048"/>
    <m/>
    <n v="99.4"/>
  </r>
  <r>
    <x v="5"/>
    <x v="17"/>
    <x v="17"/>
    <x v="122"/>
    <n v="2.7610107827918711"/>
    <m/>
    <n v="3399308"/>
    <n v="1.4957044457658506"/>
    <n v="22.665758429311246"/>
    <m/>
    <n v="11598240"/>
    <n v="3.6712687844637855"/>
    <m/>
    <n v="97"/>
  </r>
  <r>
    <x v="5"/>
    <x v="18"/>
    <x v="18"/>
    <x v="123"/>
    <n v="0.74660677509284079"/>
    <m/>
    <n v="909212"/>
    <n v="0.40005566737220061"/>
    <n v="22.419249724509722"/>
    <m/>
    <n v="3146286"/>
    <n v="0.99591503355642119"/>
    <m/>
    <n v="106.7"/>
  </r>
  <r>
    <x v="5"/>
    <x v="19"/>
    <x v="19"/>
    <x v="124"/>
    <n v="0.21759530436550903"/>
    <m/>
    <n v="541488"/>
    <n v="0.23825614181735194"/>
    <n v="45.812834138636177"/>
    <m/>
    <n v="640470"/>
    <n v="0.20273226958448187"/>
    <m/>
    <n v="107.6"/>
  </r>
  <r>
    <x v="5"/>
    <x v="20"/>
    <x v="20"/>
    <x v="125"/>
    <n v="16.177202034593794"/>
    <m/>
    <n v="34583626"/>
    <n v="15.216886248290376"/>
    <m/>
    <m/>
    <n v="53289398"/>
    <n v="16.868050964652127"/>
    <m/>
    <m/>
  </r>
  <r>
    <x v="0"/>
    <x v="21"/>
    <x v="21"/>
    <x v="126"/>
    <m/>
    <m/>
    <n v="568274"/>
    <m/>
    <m/>
    <m/>
    <n v="4679280835.3034086"/>
    <n v="100"/>
    <m/>
    <n v="100.1"/>
  </r>
  <r>
    <x v="0"/>
    <x v="21"/>
    <x v="21"/>
    <x v="127"/>
    <m/>
    <m/>
    <n v="228171.1"/>
    <m/>
    <m/>
    <m/>
    <n v="224594109.55755156"/>
    <n v="4.7997570024665697"/>
    <m/>
    <n v="98.2"/>
  </r>
  <r>
    <x v="0"/>
    <x v="21"/>
    <x v="21"/>
    <x v="128"/>
    <m/>
    <m/>
    <n v="977633.1"/>
    <m/>
    <m/>
    <m/>
    <n v="942029628.60418379"/>
    <n v="20.131931845101615"/>
    <m/>
    <n v="100.7"/>
  </r>
  <r>
    <x v="0"/>
    <x v="21"/>
    <x v="21"/>
    <x v="129"/>
    <m/>
    <m/>
    <n v="284969.09999999998"/>
    <m/>
    <m/>
    <m/>
    <n v="306596494.99191189"/>
    <n v="6.5522140214102338"/>
    <m/>
    <n v="104.2"/>
  </r>
  <r>
    <x v="0"/>
    <x v="21"/>
    <x v="21"/>
    <x v="130"/>
    <m/>
    <m/>
    <n v="724011.6"/>
    <m/>
    <m/>
    <m/>
    <n v="228167184.77066296"/>
    <n v="4.8761164974161764"/>
    <m/>
    <n v="101.1"/>
  </r>
  <r>
    <x v="0"/>
    <x v="21"/>
    <x v="21"/>
    <x v="131"/>
    <m/>
    <m/>
    <n v="472486.5"/>
    <m/>
    <m/>
    <m/>
    <n v="906265030.65957367"/>
    <n v="19.36761358331276"/>
    <m/>
    <n v="101.9"/>
  </r>
  <r>
    <x v="0"/>
    <x v="21"/>
    <x v="21"/>
    <x v="132"/>
    <m/>
    <m/>
    <n v="524460.5"/>
    <m/>
    <m/>
    <m/>
    <n v="697950975.18556666"/>
    <n v="14.915774448068811"/>
    <m/>
    <n v="101.5"/>
  </r>
  <r>
    <x v="0"/>
    <x v="21"/>
    <x v="21"/>
    <x v="133"/>
    <m/>
    <m/>
    <n v="373935.1"/>
    <m/>
    <m/>
    <m/>
    <n v="299180978.54290384"/>
    <n v="6.3937384626649507"/>
    <m/>
    <n v="97.3"/>
  </r>
  <r>
    <x v="0"/>
    <x v="21"/>
    <x v="21"/>
    <x v="134"/>
    <m/>
    <m/>
    <n v="1117517.3"/>
    <m/>
    <m/>
    <m/>
    <n v="161851153.21154806"/>
    <n v="3.4588894940958057"/>
    <m/>
    <n v="106.1"/>
  </r>
  <r>
    <x v="0"/>
    <x v="21"/>
    <x v="21"/>
    <x v="135"/>
    <m/>
    <m/>
    <n v="1605079.4"/>
    <m/>
    <m/>
    <m/>
    <n v="784503408.62130141"/>
    <n v="16.765469657271247"/>
    <m/>
    <n v="94.4"/>
  </r>
  <r>
    <x v="0"/>
    <x v="21"/>
    <x v="21"/>
    <x v="136"/>
    <m/>
    <m/>
    <n v="338826.6"/>
    <m/>
    <m/>
    <m/>
    <n v="55268035.262280844"/>
    <n v="1.1811224247389549"/>
    <m/>
    <n v="108.4"/>
  </r>
  <r>
    <x v="0"/>
    <x v="21"/>
    <x v="21"/>
    <x v="137"/>
    <m/>
    <m/>
    <n v="1469675"/>
    <m/>
    <m/>
    <m/>
    <n v="72873835.895924672"/>
    <n v="1.5573725634528937"/>
    <m/>
    <n v="100.1"/>
  </r>
  <r>
    <x v="1"/>
    <x v="21"/>
    <x v="21"/>
    <x v="126"/>
    <m/>
    <m/>
    <n v="682108.5"/>
    <m/>
    <m/>
    <m/>
    <n v="5597117875.6163578"/>
    <n v="100"/>
    <m/>
    <n v="103.4"/>
  </r>
  <r>
    <x v="1"/>
    <x v="21"/>
    <x v="21"/>
    <x v="127"/>
    <m/>
    <m/>
    <n v="262811.90000000002"/>
    <m/>
    <m/>
    <m/>
    <n v="258578553.09262061"/>
    <n v="4.6198518387313001"/>
    <m/>
    <n v="104.4"/>
  </r>
  <r>
    <x v="1"/>
    <x v="21"/>
    <x v="21"/>
    <x v="128"/>
    <m/>
    <m/>
    <n v="1166833.3"/>
    <m/>
    <m/>
    <m/>
    <n v="1126774718.1758676"/>
    <n v="20.131338006737735"/>
    <m/>
    <n v="103.9"/>
  </r>
  <r>
    <x v="1"/>
    <x v="21"/>
    <x v="21"/>
    <x v="129"/>
    <m/>
    <m/>
    <n v="317815.5"/>
    <m/>
    <m/>
    <m/>
    <n v="339838878.97489458"/>
    <n v="6.0716762899597025"/>
    <m/>
    <n v="101.1"/>
  </r>
  <r>
    <x v="1"/>
    <x v="21"/>
    <x v="21"/>
    <x v="130"/>
    <m/>
    <m/>
    <n v="835029.8"/>
    <m/>
    <m/>
    <m/>
    <n v="263151292.61207923"/>
    <n v="4.7015499487421613"/>
    <m/>
    <n v="106.5"/>
  </r>
  <r>
    <x v="1"/>
    <x v="21"/>
    <x v="21"/>
    <x v="131"/>
    <m/>
    <m/>
    <n v="506052.1"/>
    <m/>
    <m/>
    <m/>
    <n v="965485182.27160645"/>
    <n v="17.249684636403813"/>
    <m/>
    <n v="101.8"/>
  </r>
  <r>
    <x v="1"/>
    <x v="21"/>
    <x v="21"/>
    <x v="132"/>
    <m/>
    <m/>
    <n v="574833.30000000005"/>
    <m/>
    <m/>
    <m/>
    <n v="761589208.9589442"/>
    <n v="13.606810252769201"/>
    <m/>
    <n v="101.8"/>
  </r>
  <r>
    <x v="1"/>
    <x v="21"/>
    <x v="21"/>
    <x v="133"/>
    <m/>
    <m/>
    <n v="419905.2"/>
    <m/>
    <m/>
    <m/>
    <n v="334164376.66475564"/>
    <n v="5.9702937134937013"/>
    <m/>
    <n v="101.3"/>
  </r>
  <r>
    <x v="1"/>
    <x v="21"/>
    <x v="21"/>
    <x v="134"/>
    <m/>
    <m/>
    <n v="1236274.3999999999"/>
    <m/>
    <m/>
    <m/>
    <n v="176370619.47034574"/>
    <n v="3.1510971072933445"/>
    <m/>
    <n v="102.9"/>
  </r>
  <r>
    <x v="1"/>
    <x v="21"/>
    <x v="21"/>
    <x v="135"/>
    <m/>
    <m/>
    <n v="2517125"/>
    <m/>
    <m/>
    <m/>
    <n v="1233164717.2088144"/>
    <n v="22.032137693241229"/>
    <m/>
    <n v="106.8"/>
  </r>
  <r>
    <x v="1"/>
    <x v="21"/>
    <x v="21"/>
    <x v="136"/>
    <m/>
    <m/>
    <n v="339068.1"/>
    <m/>
    <m/>
    <m/>
    <n v="54577763.93973922"/>
    <n v="0.97510477986367372"/>
    <m/>
    <n v="100.5"/>
  </r>
  <r>
    <x v="1"/>
    <x v="21"/>
    <x v="21"/>
    <x v="137"/>
    <m/>
    <m/>
    <n v="1685134.1"/>
    <m/>
    <m/>
    <m/>
    <n v="83422564.246689886"/>
    <n v="1.4904557327641299"/>
    <m/>
    <n v="103.8"/>
  </r>
  <r>
    <x v="2"/>
    <x v="21"/>
    <x v="21"/>
    <x v="126"/>
    <m/>
    <m/>
    <n v="730003.2"/>
    <m/>
    <m/>
    <m/>
    <n v="5970632277.4181662"/>
    <n v="100"/>
    <m/>
    <n v="102.2"/>
  </r>
  <r>
    <x v="2"/>
    <x v="21"/>
    <x v="21"/>
    <x v="127"/>
    <m/>
    <m/>
    <n v="289954.40000000002"/>
    <m/>
    <m/>
    <m/>
    <n v="285490577.13569063"/>
    <n v="4.7815803062509667"/>
    <m/>
    <n v="99.1"/>
  </r>
  <r>
    <x v="2"/>
    <x v="21"/>
    <x v="21"/>
    <x v="128"/>
    <m/>
    <m/>
    <n v="1266298.6000000001"/>
    <m/>
    <m/>
    <m/>
    <n v="1227680259.9646904"/>
    <n v="20.561980757179818"/>
    <m/>
    <n v="97.9"/>
  </r>
  <r>
    <x v="2"/>
    <x v="21"/>
    <x v="21"/>
    <x v="129"/>
    <m/>
    <m/>
    <n v="347663.4"/>
    <m/>
    <m/>
    <m/>
    <n v="369476546.21888655"/>
    <n v="6.1882314812168673"/>
    <m/>
    <n v="96.8"/>
  </r>
  <r>
    <x v="2"/>
    <x v="21"/>
    <x v="21"/>
    <x v="130"/>
    <m/>
    <m/>
    <n v="889982.3"/>
    <m/>
    <m/>
    <m/>
    <n v="279337843.2951169"/>
    <n v="4.6785303518291492"/>
    <m/>
    <n v="125.4"/>
  </r>
  <r>
    <x v="2"/>
    <x v="21"/>
    <x v="21"/>
    <x v="131"/>
    <m/>
    <m/>
    <n v="563015.1"/>
    <m/>
    <m/>
    <m/>
    <n v="1069330650.0274458"/>
    <n v="17.909839366122345"/>
    <m/>
    <n v="105.5"/>
  </r>
  <r>
    <x v="2"/>
    <x v="21"/>
    <x v="21"/>
    <x v="132"/>
    <m/>
    <m/>
    <n v="610678.9"/>
    <m/>
    <m/>
    <m/>
    <n v="805215557.61312139"/>
    <n v="13.486269463597154"/>
    <m/>
    <n v="87.2"/>
  </r>
  <r>
    <x v="2"/>
    <x v="21"/>
    <x v="21"/>
    <x v="133"/>
    <m/>
    <m/>
    <n v="499757.1"/>
    <m/>
    <m/>
    <m/>
    <n v="395617226.03387558"/>
    <n v="6.6260524455702905"/>
    <m/>
    <n v="86.1"/>
  </r>
  <r>
    <x v="2"/>
    <x v="21"/>
    <x v="21"/>
    <x v="134"/>
    <m/>
    <m/>
    <n v="1524002.3"/>
    <m/>
    <m/>
    <m/>
    <n v="214414925.88021839"/>
    <n v="3.5911594604673289"/>
    <m/>
    <n v="95.7"/>
  </r>
  <r>
    <x v="2"/>
    <x v="21"/>
    <x v="21"/>
    <x v="135"/>
    <m/>
    <m/>
    <n v="2397445.2000000002"/>
    <m/>
    <m/>
    <m/>
    <n v="1172226053.7500622"/>
    <n v="19.633197947621031"/>
    <m/>
    <n v="99.3"/>
  </r>
  <r>
    <x v="2"/>
    <x v="21"/>
    <x v="21"/>
    <x v="136"/>
    <m/>
    <m/>
    <n v="357287.3"/>
    <m/>
    <m/>
    <m/>
    <n v="56847621.153506123"/>
    <n v="0.95212062160505884"/>
    <m/>
    <n v="44.3"/>
  </r>
  <r>
    <x v="2"/>
    <x v="21"/>
    <x v="21"/>
    <x v="137"/>
    <m/>
    <m/>
    <n v="1900850.8"/>
    <m/>
    <m/>
    <m/>
    <n v="94995016.345551386"/>
    <n v="1.5910377985399786"/>
    <m/>
    <n v="158.5"/>
  </r>
  <r>
    <x v="3"/>
    <x v="21"/>
    <x v="21"/>
    <x v="126"/>
    <m/>
    <m/>
    <n v="741105.3"/>
    <m/>
    <m/>
    <m/>
    <n v="6037509275.6000004"/>
    <n v="100"/>
    <m/>
    <n v="98.1"/>
  </r>
  <r>
    <x v="3"/>
    <x v="21"/>
    <x v="21"/>
    <x v="127"/>
    <m/>
    <m/>
    <n v="307198.2"/>
    <m/>
    <m/>
    <m/>
    <n v="302800398.5"/>
    <n v="5.015319806194551"/>
    <m/>
    <n v="100.1"/>
  </r>
  <r>
    <x v="3"/>
    <x v="21"/>
    <x v="21"/>
    <x v="128"/>
    <m/>
    <m/>
    <n v="1160397.1000000001"/>
    <m/>
    <m/>
    <m/>
    <n v="1133688196.8"/>
    <n v="18.777415405085822"/>
    <m/>
    <n v="90.7"/>
  </r>
  <r>
    <x v="3"/>
    <x v="21"/>
    <x v="21"/>
    <x v="129"/>
    <m/>
    <m/>
    <n v="400092.5"/>
    <m/>
    <m/>
    <m/>
    <n v="422734532.60000002"/>
    <n v="7.0018034474653321"/>
    <m/>
    <n v="104.5"/>
  </r>
  <r>
    <x v="3"/>
    <x v="21"/>
    <x v="21"/>
    <x v="130"/>
    <m/>
    <m/>
    <n v="949053.9"/>
    <m/>
    <m/>
    <m/>
    <n v="296429400"/>
    <n v="4.909796183634703"/>
    <m/>
    <n v="99.8"/>
  </r>
  <r>
    <x v="3"/>
    <x v="21"/>
    <x v="21"/>
    <x v="131"/>
    <m/>
    <m/>
    <n v="585986.69999999995"/>
    <m/>
    <m/>
    <m/>
    <n v="1105672590.5"/>
    <n v="18.313389512600288"/>
    <m/>
    <n v="98.5"/>
  </r>
  <r>
    <x v="3"/>
    <x v="21"/>
    <x v="21"/>
    <x v="132"/>
    <m/>
    <m/>
    <n v="654933.19999999995"/>
    <m/>
    <m/>
    <m/>
    <n v="856904810.39999998"/>
    <n v="14.193018532710111"/>
    <m/>
    <n v="100.4"/>
  </r>
  <r>
    <x v="3"/>
    <x v="21"/>
    <x v="21"/>
    <x v="133"/>
    <m/>
    <m/>
    <n v="571690.80000000005"/>
    <m/>
    <m/>
    <m/>
    <n v="449317505.80000001"/>
    <n v="7.4421004637768835"/>
    <m/>
    <n v="101.5"/>
  </r>
  <r>
    <x v="3"/>
    <x v="21"/>
    <x v="21"/>
    <x v="134"/>
    <m/>
    <m/>
    <n v="2042710.4"/>
    <m/>
    <m/>
    <m/>
    <n v="285146025.60000002"/>
    <n v="4.7229082819365535"/>
    <m/>
    <n v="105"/>
  </r>
  <r>
    <x v="3"/>
    <x v="21"/>
    <x v="21"/>
    <x v="135"/>
    <m/>
    <m/>
    <n v="2057114.7"/>
    <m/>
    <m/>
    <m/>
    <n v="1001689396.6"/>
    <n v="16.591103232722627"/>
    <m/>
    <n v="98.1"/>
  </r>
  <r>
    <x v="3"/>
    <x v="21"/>
    <x v="21"/>
    <x v="136"/>
    <m/>
    <m/>
    <n v="401373.9"/>
    <m/>
    <m/>
    <m/>
    <n v="63177058.200000003"/>
    <n v="1.0464092942320413"/>
    <m/>
    <n v="101.5"/>
  </r>
  <r>
    <x v="3"/>
    <x v="21"/>
    <x v="21"/>
    <x v="137"/>
    <m/>
    <m/>
    <n v="2403409.5"/>
    <m/>
    <m/>
    <m/>
    <n v="119949360.59999999"/>
    <n v="1.9867358396410839"/>
    <m/>
    <n v="100.9"/>
  </r>
  <r>
    <x v="4"/>
    <x v="21"/>
    <x v="21"/>
    <x v="126"/>
    <m/>
    <m/>
    <n v="950614.1"/>
    <m/>
    <m/>
    <m/>
    <n v="7593744751.1792774"/>
    <n v="100"/>
    <m/>
    <n v="106.5"/>
  </r>
  <r>
    <x v="4"/>
    <x v="21"/>
    <x v="21"/>
    <x v="127"/>
    <m/>
    <m/>
    <n v="363621.5"/>
    <m/>
    <m/>
    <m/>
    <n v="356150162.24767405"/>
    <n v="4.6900465306312196"/>
    <m/>
    <n v="104.5"/>
  </r>
  <r>
    <x v="4"/>
    <x v="21"/>
    <x v="21"/>
    <x v="128"/>
    <m/>
    <m/>
    <n v="1684839.3"/>
    <m/>
    <m/>
    <m/>
    <n v="1672273783.2492082"/>
    <n v="22.021727593484243"/>
    <m/>
    <n v="116"/>
  </r>
  <r>
    <x v="4"/>
    <x v="21"/>
    <x v="21"/>
    <x v="129"/>
    <m/>
    <m/>
    <n v="512723.1"/>
    <m/>
    <m/>
    <m/>
    <n v="516630091.06180948"/>
    <n v="6.8033639263629304"/>
    <m/>
    <n v="105.4"/>
  </r>
  <r>
    <x v="4"/>
    <x v="21"/>
    <x v="21"/>
    <x v="130"/>
    <m/>
    <m/>
    <n v="1199105.8"/>
    <m/>
    <m/>
    <m/>
    <n v="351233672.24358958"/>
    <n v="4.6253025845916724"/>
    <m/>
    <n v="107.5"/>
  </r>
  <r>
    <x v="4"/>
    <x v="21"/>
    <x v="21"/>
    <x v="131"/>
    <m/>
    <m/>
    <n v="731915.2"/>
    <m/>
    <m/>
    <m/>
    <n v="1354099499.794404"/>
    <n v="17.831775285627266"/>
    <m/>
    <n v="107.2"/>
  </r>
  <r>
    <x v="4"/>
    <x v="21"/>
    <x v="21"/>
    <x v="132"/>
    <m/>
    <m/>
    <n v="786590.9"/>
    <m/>
    <m/>
    <m/>
    <n v="1017795133.1121792"/>
    <n v="13.403072745553105"/>
    <m/>
    <n v="104.1"/>
  </r>
  <r>
    <x v="4"/>
    <x v="21"/>
    <x v="21"/>
    <x v="133"/>
    <m/>
    <m/>
    <n v="713306.9"/>
    <m/>
    <m/>
    <m/>
    <n v="548269796.77885282"/>
    <n v="7.220018775238775"/>
    <m/>
    <n v="107.5"/>
  </r>
  <r>
    <x v="4"/>
    <x v="21"/>
    <x v="21"/>
    <x v="134"/>
    <m/>
    <m/>
    <n v="2343311.4"/>
    <m/>
    <m/>
    <m/>
    <n v="320159607.01110673"/>
    <n v="4.2160965044471279"/>
    <m/>
    <n v="106.1"/>
  </r>
  <r>
    <x v="4"/>
    <x v="21"/>
    <x v="21"/>
    <x v="135"/>
    <m/>
    <m/>
    <n v="2647233.9"/>
    <m/>
    <m/>
    <m/>
    <n v="1237949818.2441392"/>
    <n v="16.302231096876028"/>
    <m/>
    <n v="97.5"/>
  </r>
  <r>
    <x v="4"/>
    <x v="21"/>
    <x v="21"/>
    <x v="136"/>
    <m/>
    <m/>
    <n v="523964.8"/>
    <m/>
    <m/>
    <m/>
    <n v="79156936.988535255"/>
    <n v="1.0423965985456978"/>
    <m/>
    <n v="104.3"/>
  </r>
  <r>
    <x v="4"/>
    <x v="21"/>
    <x v="21"/>
    <x v="137"/>
    <m/>
    <m/>
    <n v="2932794"/>
    <m/>
    <m/>
    <m/>
    <n v="140026250.44778109"/>
    <n v="1.8439683586419675"/>
    <m/>
    <n v="106.1"/>
  </r>
  <r>
    <x v="5"/>
    <x v="21"/>
    <x v="21"/>
    <x v="126"/>
    <m/>
    <m/>
    <n v="1090778.1000000001"/>
    <m/>
    <m/>
    <m/>
    <n v="8655564275.1071205"/>
    <n v="100"/>
    <m/>
    <n v="99.8"/>
  </r>
  <r>
    <x v="5"/>
    <x v="21"/>
    <x v="21"/>
    <x v="127"/>
    <m/>
    <m/>
    <n v="457864.5"/>
    <m/>
    <m/>
    <m/>
    <n v="447008536.58761746"/>
    <n v="5.1644066450200938"/>
    <m/>
    <n v="110.3"/>
  </r>
  <r>
    <x v="5"/>
    <x v="21"/>
    <x v="21"/>
    <x v="128"/>
    <m/>
    <m/>
    <n v="2029719.8"/>
    <m/>
    <m/>
    <m/>
    <n v="2025049385.7734399"/>
    <n v="23.395925689066392"/>
    <m/>
    <n v="104"/>
  </r>
  <r>
    <x v="5"/>
    <x v="21"/>
    <x v="21"/>
    <x v="129"/>
    <m/>
    <m/>
    <n v="549172"/>
    <m/>
    <m/>
    <m/>
    <n v="547235633.57220161"/>
    <n v="6.3223565348133128"/>
    <m/>
    <n v="97"/>
  </r>
  <r>
    <x v="5"/>
    <x v="21"/>
    <x v="21"/>
    <x v="130"/>
    <m/>
    <m/>
    <n v="1228904.5"/>
    <m/>
    <m/>
    <m/>
    <n v="357183538.31141108"/>
    <n v="4.1266349247575844"/>
    <m/>
    <n v="91.3"/>
  </r>
  <r>
    <x v="5"/>
    <x v="21"/>
    <x v="21"/>
    <x v="131"/>
    <m/>
    <m/>
    <n v="840706.9"/>
    <m/>
    <m/>
    <m/>
    <n v="1539350317.1378698"/>
    <n v="17.78451719854878"/>
    <m/>
    <n v="102.6"/>
  </r>
  <r>
    <x v="5"/>
    <x v="21"/>
    <x v="21"/>
    <x v="132"/>
    <m/>
    <m/>
    <n v="828825.8"/>
    <m/>
    <m/>
    <m/>
    <n v="1067881505.7928822"/>
    <n v="12.337514595831086"/>
    <m/>
    <n v="97.1"/>
  </r>
  <r>
    <x v="5"/>
    <x v="21"/>
    <x v="21"/>
    <x v="133"/>
    <m/>
    <m/>
    <n v="794644.1"/>
    <m/>
    <m/>
    <m/>
    <n v="603837326.19176447"/>
    <n v="6.976290707335675"/>
    <m/>
    <n v="102.2"/>
  </r>
  <r>
    <x v="5"/>
    <x v="21"/>
    <x v="21"/>
    <x v="134"/>
    <m/>
    <m/>
    <n v="2338219.1"/>
    <m/>
    <m/>
    <m/>
    <n v="315919119.16609681"/>
    <n v="3.649896287809463"/>
    <m/>
    <n v="92.3"/>
  </r>
  <r>
    <x v="5"/>
    <x v="21"/>
    <x v="21"/>
    <x v="135"/>
    <m/>
    <m/>
    <n v="3303417"/>
    <m/>
    <m/>
    <m/>
    <n v="1530380610.8745062"/>
    <n v="17.680887833919602"/>
    <m/>
    <n v="95.5"/>
  </r>
  <r>
    <x v="5"/>
    <x v="21"/>
    <x v="21"/>
    <x v="136"/>
    <m/>
    <m/>
    <n v="543204.80000000005"/>
    <m/>
    <m/>
    <m/>
    <n v="80676231.827266783"/>
    <n v="0.93207362643342329"/>
    <m/>
    <n v="97.7"/>
  </r>
  <r>
    <x v="5"/>
    <x v="21"/>
    <x v="21"/>
    <x v="137"/>
    <m/>
    <m/>
    <n v="2946171.5"/>
    <m/>
    <m/>
    <m/>
    <n v="141042069.87206352"/>
    <n v="1.6294959564645828"/>
    <m/>
    <n v="94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8">
  <r>
    <x v="0"/>
    <s v="Всего"/>
    <s v="Всего продукции и услуг"/>
    <x v="0"/>
    <n v="100"/>
    <m/>
    <n v="134297853.04037476"/>
    <n v="100"/>
    <n v="45.348068102626897"/>
    <m/>
    <n v="161851153.21154809"/>
    <n v="100"/>
    <m/>
    <n v="106.1"/>
  </r>
  <r>
    <x v="0"/>
    <s v="Раздел A"/>
    <s v="Сельское, лесное хозяйство, охота, рыболовство и рыбоводство"/>
    <x v="1"/>
    <n v="6.177946253419301"/>
    <m/>
    <n v="7182386.9523666641"/>
    <n v="5.3481025867236918"/>
    <n v="39.256754651814973"/>
    <m/>
    <n v="11113539.483912494"/>
    <n v="6.8665185656023748"/>
    <m/>
    <n v="108"/>
  </r>
  <r>
    <x v="0"/>
    <s v="Раздел B"/>
    <s v="Добыча полезных ископаемых"/>
    <x v="2"/>
    <n v="39.133757315874"/>
    <m/>
    <n v="55949052.526249997"/>
    <n v="41.660422158371887"/>
    <n v="48.27595893675413"/>
    <m/>
    <n v="59945180.873750009"/>
    <n v="37.03722814714731"/>
    <m/>
    <n v="108.3"/>
  </r>
  <r>
    <x v="0"/>
    <s v="Раздел C"/>
    <s v="Обрабатывающие производства"/>
    <x v="3"/>
    <n v="2.0506470971690351"/>
    <m/>
    <n v="3488515.153669999"/>
    <n v="2.5975956239756313"/>
    <n v="57.443303346418077"/>
    <m/>
    <n v="2584455.846330001"/>
    <n v="1.5968102760145177"/>
    <m/>
    <n v="100.1"/>
  </r>
  <r>
    <x v="0"/>
    <s v="Раздел D"/>
    <s v="Обеспечение электрической энергией, газом и паром; кондиционирование воздуха"/>
    <x v="4"/>
    <n v="7.3308694412878985"/>
    <m/>
    <n v="11867215.5154"/>
    <n v="8.8364893754722118"/>
    <n v="54.66169124908793"/>
    <m/>
    <n v="9843081.4846000001"/>
    <n v="6.0815640106898519"/>
    <m/>
    <n v="99.4"/>
  </r>
  <r>
    <x v="0"/>
    <s v="Раздел E"/>
    <s v="Водоснабжение; водоотведение, организация сбора и утилизация отходов, деятельность по ликвидации загрязнений"/>
    <x v="5"/>
    <n v="0.26875133233536974"/>
    <m/>
    <n v="320139.69"/>
    <n v="0.23838034842132175"/>
    <n v="40.223384868836007"/>
    <m/>
    <n v="475764.71"/>
    <n v="0.29395200501175928"/>
    <m/>
    <n v="98"/>
  </r>
  <r>
    <x v="0"/>
    <s v="Раздел F"/>
    <s v="Строительство"/>
    <x v="6"/>
    <n v="9.3197552849657601"/>
    <m/>
    <n v="18630282.737261251"/>
    <n v="13.872360812544276"/>
    <n v="67.50013746458383"/>
    <m/>
    <n v="8970079.9242759086"/>
    <n v="5.5421785673355917"/>
    <m/>
    <n v="104.7"/>
  </r>
  <r>
    <x v="0"/>
    <s v="Раздел G"/>
    <s v="Торговля оптовая и розничная; ремонт автотранспортных средств и мотоциклов"/>
    <x v="7"/>
    <n v="6.7258095011320584"/>
    <m/>
    <n v="7939919.2740000002"/>
    <n v="5.9121714117149553"/>
    <n v="39.862198262934335"/>
    <m/>
    <n v="11978498.726"/>
    <n v="7.4009350494670016"/>
    <m/>
    <n v="104.9"/>
  </r>
  <r>
    <x v="0"/>
    <s v="Раздел Н"/>
    <s v="Транспортировка и хранение"/>
    <x v="8"/>
    <n v="5.5383923029395632"/>
    <m/>
    <n v="7153985.7492209757"/>
    <n v="5.3269546662598026"/>
    <n v="43.616827731206627"/>
    <m/>
    <n v="9247908.0182675272"/>
    <n v="5.713835110077973"/>
    <m/>
    <n v="125.7"/>
  </r>
  <r>
    <x v="0"/>
    <s v="Раздел I"/>
    <s v="Деятельность гостиниц и предприятий общественного питания"/>
    <x v="9"/>
    <n v="0.87760554488881559"/>
    <m/>
    <n v="1293275.3909800001"/>
    <n v="0.96299036931826087"/>
    <n v="49.76011501334677"/>
    <m/>
    <n v="1305744.70902"/>
    <n v="0.80675650627791451"/>
    <m/>
    <n v="111.7"/>
  </r>
  <r>
    <x v="0"/>
    <s v="Раздел J"/>
    <s v="Деятельность в области информации и связи"/>
    <x v="10"/>
    <n v="1.34718422962759"/>
    <m/>
    <n v="2320223.0117117641"/>
    <n v="1.7276694743692005"/>
    <n v="58.155723070022788"/>
    <m/>
    <n v="1669449.6967129661"/>
    <n v="1.0314722283942619"/>
    <m/>
    <n v="116.3"/>
  </r>
  <r>
    <x v="0"/>
    <s v="Раздел K"/>
    <s v="Деятельность финансовая и страховая"/>
    <x v="11"/>
    <n v="0.12313294736832579"/>
    <m/>
    <n v="164559"/>
    <n v="0.12253285981461495"/>
    <n v="45.127064611401948"/>
    <m/>
    <n v="200098"/>
    <n v="0.12363087690729102"/>
    <m/>
    <n v="103.9"/>
  </r>
  <r>
    <x v="0"/>
    <s v="Раздел L"/>
    <s v="Деятельность по операциям с недвижимым имуществом"/>
    <x v="12"/>
    <n v="2.0878021527068849"/>
    <m/>
    <n v="1911849.6877256818"/>
    <n v="1.423589167245221"/>
    <n v="30.92104221786461"/>
    <m/>
    <n v="4271155.6400220105"/>
    <n v="2.6389405050697303"/>
    <m/>
    <n v="99.4"/>
  </r>
  <r>
    <x v="0"/>
    <s v="Раздел M"/>
    <s v="Деятельность профессиональная, научная и техническая"/>
    <x v="13"/>
    <n v="1.706546642417694"/>
    <m/>
    <n v="1866343.0884260563"/>
    <n v="1.3897043371683437"/>
    <n v="36.928616750342037"/>
    <m/>
    <n v="3187577.8343195003"/>
    <n v="1.9694501837457814"/>
    <m/>
    <n v="100.1"/>
  </r>
  <r>
    <x v="0"/>
    <s v="Раздел N"/>
    <s v="Деятельность административная и сопутствующие дополнительные услуги"/>
    <x v="14"/>
    <n v="1.401166032098768"/>
    <m/>
    <n v="1195081.0820783998"/>
    <n v="0.88987355718867334"/>
    <n v="28.800331830535171"/>
    <m/>
    <n v="2954458.1979216002"/>
    <n v="1.8254168347258952"/>
    <m/>
    <n v="118.1"/>
  </r>
  <r>
    <x v="0"/>
    <s v="Раздел O"/>
    <s v="Государственное управление и обеспечение военной безопасности; социальное обеспечение"/>
    <x v="15"/>
    <n v="8.5040320474944995"/>
    <m/>
    <n v="7976030.7000000002"/>
    <n v="5.9390604685259705"/>
    <n v="31.670261481632679"/>
    <m/>
    <n v="17208575.700000007"/>
    <n v="10.632346670713851"/>
    <m/>
    <n v="102.7"/>
  </r>
  <r>
    <x v="0"/>
    <s v="Раздел P"/>
    <s v="Образование"/>
    <x v="16"/>
    <n v="2.6351990555258968"/>
    <m/>
    <n v="1887528.1767326409"/>
    <n v="1.4054790408043101"/>
    <n v="24.186316827018238"/>
    <m/>
    <n v="5916587.6389673594"/>
    <n v="3.6555733595756736"/>
    <m/>
    <n v="102.9"/>
  </r>
  <r>
    <x v="0"/>
    <s v="Раздел Q"/>
    <s v="Деятельность в области здравоохранения и социальных услуг"/>
    <x v="17"/>
    <n v="3.8205400528594669"/>
    <m/>
    <n v="2500210.2932633283"/>
    <n v="1.8616904415528335"/>
    <n v="22.097416533131383"/>
    <m/>
    <n v="8814281.1067366712"/>
    <n v="5.4459180128398188"/>
    <m/>
    <n v="97.4"/>
  </r>
  <r>
    <x v="0"/>
    <s v="Раздел R"/>
    <s v="Деятельность в области культура, спорта, организации досуга и развлечений"/>
    <x v="18"/>
    <n v="0.78578301830276365"/>
    <m/>
    <n v="422122.72478799993"/>
    <n v="0.31431829715185"/>
    <n v="18.139520978616801"/>
    <m/>
    <n v="1904965.8752119998"/>
    <n v="1.1769862848750343"/>
    <m/>
    <n v="89.7"/>
  </r>
  <r>
    <x v="0"/>
    <s v="Раздел S"/>
    <s v="Предоставление прочих видов услуг"/>
    <x v="19"/>
    <n v="0.16507974758629662"/>
    <m/>
    <n v="229132.28650000002"/>
    <n v="0.17061500337694499"/>
    <n v="46.868625046952026"/>
    <m/>
    <n v="259749.74549999999"/>
    <n v="0.16048680552834443"/>
    <m/>
    <n v="86.3"/>
  </r>
  <r>
    <x v="0"/>
    <s v="Раздел НД"/>
    <s v="Недоминирующие"/>
    <x v="20"/>
    <n v="28.985776409245773"/>
    <m/>
    <n v="31935352.287463512"/>
    <n v="23.779495773370702"/>
    <m/>
    <m/>
    <n v="51762276.943285584"/>
    <n v="31.981407556379608"/>
    <m/>
    <m/>
  </r>
  <r>
    <x v="1"/>
    <s v="Всего"/>
    <s v="Всего продукции и услуг"/>
    <x v="21"/>
    <n v="100"/>
    <m/>
    <n v="142886845.58842251"/>
    <n v="100"/>
    <n v="44.755992021085611"/>
    <m/>
    <n v="176370619.47034577"/>
    <n v="100"/>
    <m/>
    <n v="102.9"/>
  </r>
  <r>
    <x v="1"/>
    <s v="Раздел A"/>
    <s v="Сельское, лесное хозяйство, охота, рыболовство и рыбоводство"/>
    <x v="22"/>
    <n v="5.3305192305737767"/>
    <m/>
    <n v="6454933.1459675003"/>
    <n v="4.5175139246621558"/>
    <n v="37.929854188999769"/>
    <m/>
    <n v="10563147.4240325"/>
    <n v="6"/>
    <m/>
    <n v="89.5"/>
  </r>
  <r>
    <x v="1"/>
    <s v="Раздел B"/>
    <s v="Добыча полезных ископаемых"/>
    <x v="23"/>
    <n v="41.490971613026019"/>
    <m/>
    <n v="67510206.942109987"/>
    <n v="47.247321238072068"/>
    <n v="50.965322096360524"/>
    <m/>
    <n v="64952817.257890016"/>
    <n v="6.5"/>
    <m/>
    <n v="105.7"/>
  </r>
  <r>
    <x v="1"/>
    <s v="Раздел C"/>
    <s v="Обрабатывающие производства"/>
    <x v="24"/>
    <n v="1.4570369654574564"/>
    <m/>
    <n v="2969300.9790452374"/>
    <n v="2.0780786130573148"/>
    <n v="63.832608252311005"/>
    <m/>
    <n v="1682398.3018434392"/>
    <n v="9.1"/>
    <m/>
    <n v="76.400000000000006"/>
  </r>
  <r>
    <x v="1"/>
    <s v="Раздел D"/>
    <s v="Обеспечение электрической энергией, газом и паром; кондиционирование воздуха"/>
    <x v="25"/>
    <n v="7.4554645717112846"/>
    <m/>
    <n v="12195638.88892"/>
    <n v="8.5351725966775476"/>
    <n v="51.237600683522103"/>
    <m/>
    <n v="11606488.311079999"/>
    <n v="2.7"/>
    <m/>
    <n v="110.6"/>
  </r>
  <r>
    <x v="1"/>
    <s v="Раздел E"/>
    <s v="Водоснабжение; водоотведение, организация сбора и утилизация отходов, деятельность по ликвидации загрязнений"/>
    <x v="26"/>
    <n v="0.27562688309826017"/>
    <m/>
    <n v="358158.12563000002"/>
    <n v="0.25065857123171037"/>
    <n v="40.701664830218306"/>
    <m/>
    <n v="521801.27437"/>
    <n v="0.6"/>
    <m/>
    <n v="109.6"/>
  </r>
  <r>
    <x v="1"/>
    <s v="Раздел F"/>
    <s v="Строительство"/>
    <x v="27"/>
    <n v="8.0781890228375985"/>
    <m/>
    <n v="16009933.49309355"/>
    <n v="11.204623789658887"/>
    <n v="62.077533901662541"/>
    <m/>
    <n v="9780288.0038734525"/>
    <n v="5.3"/>
    <m/>
    <n v="105.7"/>
  </r>
  <r>
    <x v="1"/>
    <s v="Раздел G"/>
    <s v="Торговля оптовая и розничная; ремонт автотранспортных средств и мотоциклов"/>
    <x v="28"/>
    <n v="7.366377383116447"/>
    <m/>
    <n v="8589711.9586905129"/>
    <n v="6.011548455224978"/>
    <n v="36.524440807645966"/>
    <m/>
    <n v="14927997.741309486"/>
    <n v="14.9"/>
    <m/>
    <n v="110.1"/>
  </r>
  <r>
    <x v="1"/>
    <s v="Раздел Н"/>
    <s v="Транспортировка и хранение"/>
    <x v="29"/>
    <n v="5.2675851450178186"/>
    <m/>
    <n v="7345679.0212061629"/>
    <n v="5.1409064221103851"/>
    <n v="43.679667338028736"/>
    <m/>
    <n v="9471479.7825899683"/>
    <n v="18.099999999999998"/>
    <m/>
    <n v="96.1"/>
  </r>
  <r>
    <x v="1"/>
    <s v="Раздел I"/>
    <s v="Деятельность гостиниц и предприятий общественного питания"/>
    <x v="30"/>
    <n v="0.84552436438819056"/>
    <m/>
    <n v="1108803.9534399998"/>
    <n v="0.77600142187605359"/>
    <n v="41.075946369642935"/>
    <m/>
    <n v="1590595.6987600001"/>
    <n v="1.2"/>
    <m/>
    <n v="115.2"/>
  </r>
  <r>
    <x v="1"/>
    <s v="Раздел J"/>
    <s v="Деятельность в области информации и связи"/>
    <x v="31"/>
    <n v="1.226307859453815"/>
    <m/>
    <n v="1838121.2016929833"/>
    <n v="1.2864173704188191"/>
    <n v="46.949781103004483"/>
    <m/>
    <n v="2076958.1842157093"/>
    <n v="2.6"/>
    <m/>
    <n v="120.1"/>
  </r>
  <r>
    <x v="1"/>
    <s v="Раздел K"/>
    <s v="Деятельность финансовая и страховая"/>
    <x v="32"/>
    <n v="9.2767729000630267E-2"/>
    <m/>
    <n v="115877"/>
    <n v="8.1097038375230954E-2"/>
    <n v="39.125442021231869"/>
    <m/>
    <n v="180290.90000000002"/>
    <n v="0.3"/>
    <m/>
    <n v="86.8"/>
  </r>
  <r>
    <x v="1"/>
    <s v="Раздел L"/>
    <s v="Деятельность по операциям с недвижимым имуществом"/>
    <x v="33"/>
    <n v="1.9443573539799093"/>
    <m/>
    <n v="1627865.3936000001"/>
    <n v="1.1392688997341116"/>
    <n v="26.224145310532123"/>
    <m/>
    <n v="4579640.6063999999"/>
    <n v="7.9"/>
    <m/>
    <n v="99.8"/>
  </r>
  <r>
    <x v="1"/>
    <s v="Раздел M"/>
    <s v="Деятельность профессиональная, научная и техническая"/>
    <x v="34"/>
    <n v="1.6028217484775331"/>
    <m/>
    <n v="1704022.2065199998"/>
    <n v="1.1925675869620214"/>
    <n v="33.300362599506926"/>
    <m/>
    <n v="3413105.87708"/>
    <n v="1.5"/>
    <m/>
    <n v="105.1"/>
  </r>
  <r>
    <x v="1"/>
    <s v="Раздел N"/>
    <s v="Деятельность административная и сопутствующие дополнительные услуги"/>
    <x v="35"/>
    <n v="1.2561988945525346"/>
    <m/>
    <n v="1064621.6064800001"/>
    <n v="0.74508020811557596"/>
    <n v="26.545799390603548"/>
    <m/>
    <n v="2945887.1403646916"/>
    <n v="2.4"/>
    <m/>
    <n v="95.4"/>
  </r>
  <r>
    <x v="1"/>
    <s v="Раздел O"/>
    <s v="Государственное управление и обеспечение военной безопасности; социальное обеспечение"/>
    <x v="36"/>
    <n v="8.3410135437547641"/>
    <m/>
    <n v="8409322.7799999993"/>
    <n v="5.8853022791353231"/>
    <n v="31.579200832718584"/>
    <m/>
    <n v="18219985.619999997"/>
    <n v="10"/>
    <m/>
    <n v="101.2"/>
  </r>
  <r>
    <x v="1"/>
    <s v="Раздел P"/>
    <s v="Образование"/>
    <x v="37"/>
    <n v="2.6265381541372661"/>
    <m/>
    <n v="2028169.3186068321"/>
    <n v="1.4194233977624919"/>
    <n v="24.186856819396606"/>
    <m/>
    <n v="6357249.8110931683"/>
    <n v="4.2"/>
    <m/>
    <n v="98"/>
  </r>
  <r>
    <x v="1"/>
    <s v="Раздел Q"/>
    <s v="Деятельность в области здравоохранения и социальных услуг"/>
    <x v="38"/>
    <n v="4.2304550646963994"/>
    <m/>
    <n v="2807688.7281599999"/>
    <n v="1.9649735541418478"/>
    <n v="20.788387860379778"/>
    <m/>
    <n v="10698354.87184"/>
    <n v="5.3"/>
    <m/>
    <n v="98.2"/>
  </r>
  <r>
    <x v="1"/>
    <s v="Раздел R"/>
    <s v="Деятельность в области культура, спорта, организации досуга и развлечений"/>
    <x v="39"/>
    <n v="0.93569433042078076"/>
    <m/>
    <n v="552504.81508999993"/>
    <n v="0.3866729738589505"/>
    <n v="18.495284165094997"/>
    <m/>
    <n v="2434769.1849100003"/>
    <n v="0.8"/>
    <m/>
    <n v="106.1"/>
  </r>
  <r>
    <x v="1"/>
    <s v="Раздел S"/>
    <s v="Предоставление прочих видов услуг"/>
    <x v="40"/>
    <n v="0.17655014229949856"/>
    <m/>
    <n v="196286.03016975097"/>
    <n v="0.13737165892453237"/>
    <n v="34.824128662099227"/>
    <m/>
    <n v="367363.47869327624"/>
    <n v="0.6"/>
    <m/>
    <n v="116.5"/>
  </r>
  <r>
    <x v="1"/>
    <s v="Раздел НД"/>
    <s v="Недоминирующие"/>
    <x v="41"/>
    <n v="27.267983865553891"/>
    <m/>
    <n v="30172031.52560845"/>
    <n v="21.116031641231189"/>
    <m/>
    <m/>
    <n v="55964975.668226279"/>
    <n v="31.731461757232193"/>
    <m/>
    <m/>
  </r>
  <r>
    <x v="2"/>
    <s v="Всего"/>
    <s v="Всего продукции и услуг"/>
    <x v="42"/>
    <n v="100"/>
    <m/>
    <n v="162409561.08069959"/>
    <n v="100"/>
    <n v="43.099524234884392"/>
    <m/>
    <n v="214414925.88021836"/>
    <n v="100"/>
    <m/>
    <n v="105.2"/>
  </r>
  <r>
    <x v="2"/>
    <s v="Раздел A"/>
    <s v="Сельское, лесное хозяйство, охота, рыболовство и рыбоводство"/>
    <x v="43"/>
    <n v="4.971144442092168"/>
    <m/>
    <n v="7170990.2882574005"/>
    <n v="4.4153744647423876"/>
    <n v="38.281031856150186"/>
    <m/>
    <n v="11561499.251742598"/>
    <n v="5.8"/>
    <m/>
    <n v="95.7"/>
  </r>
  <r>
    <x v="2"/>
    <s v="Раздел B"/>
    <s v="Добыча полезных ископаемых"/>
    <x v="44"/>
    <n v="46.790079652728757"/>
    <m/>
    <n v="79936911.19476001"/>
    <n v="49.219338235290351"/>
    <n v="45.337175675723692"/>
    <m/>
    <n v="96379566.405239984"/>
    <n v="6"/>
    <m/>
    <n v="117.8"/>
  </r>
  <r>
    <x v="2"/>
    <s v="Раздел C"/>
    <s v="Обрабатывающие производства"/>
    <x v="45"/>
    <n v="1.4927235343342715"/>
    <m/>
    <n v="3421439.0409900001"/>
    <n v="2.1066734114809429"/>
    <n v="60.826147417581367"/>
    <m/>
    <n v="2203508.7590100006"/>
    <n v="9.4"/>
    <m/>
    <n v="114.3"/>
  </r>
  <r>
    <x v="2"/>
    <s v="Раздел D"/>
    <s v="Обеспечение электрической энергией, газом и паром; кондиционирование воздуха"/>
    <x v="46"/>
    <n v="6.8221328468673086"/>
    <m/>
    <n v="13694394.151700001"/>
    <n v="8.4320122907637192"/>
    <n v="53.270102800987353"/>
    <m/>
    <n v="12013072.9483"/>
    <n v="2.7"/>
    <m/>
    <n v="98.2"/>
  </r>
  <r>
    <x v="2"/>
    <s v="Раздел E"/>
    <s v="Водоснабжение; водоотведение, организация сбора и утилизация отходов, деятельность по ликвидации загрязнений"/>
    <x v="47"/>
    <n v="0.25410116198189314"/>
    <m/>
    <n v="383067.52607999998"/>
    <n v="0.23586513228101008"/>
    <n v="40.006408887000667"/>
    <m/>
    <n v="574447.87392000004"/>
    <n v="0.7"/>
    <m/>
    <n v="105.3"/>
  </r>
  <r>
    <x v="2"/>
    <s v="Раздел F"/>
    <s v="Строительство"/>
    <x v="48"/>
    <n v="5.3867204193965845"/>
    <m/>
    <n v="12679600.083073677"/>
    <n v="7.8071758821965656"/>
    <n v="62.465756516546399"/>
    <m/>
    <n v="7618881.5013365094"/>
    <n v="5.6"/>
    <m/>
    <n v="74"/>
  </r>
  <r>
    <x v="2"/>
    <s v="Раздел G"/>
    <s v="Торговля оптовая и розничная; ремонт автотранспортных средств и мотоциклов"/>
    <x v="49"/>
    <n v="6.8384053562507985"/>
    <m/>
    <n v="9811941.8906372953"/>
    <n v="6.0414804555514099"/>
    <n v="38.07684975424975"/>
    <m/>
    <n v="15956844.009362707"/>
    <n v="14.9"/>
    <m/>
    <n v="99.7"/>
  </r>
  <r>
    <x v="2"/>
    <s v="Раздел Н"/>
    <s v="Транспортировка и хранение"/>
    <x v="50"/>
    <n v="5.8048758254333999"/>
    <m/>
    <n v="11041591.701245721"/>
    <n v="6.7986094093064331"/>
    <n v="50.477708707582671"/>
    <m/>
    <n v="10832601.846662037"/>
    <n v="17.399999999999999"/>
    <m/>
    <n v="106.7"/>
  </r>
  <r>
    <x v="2"/>
    <s v="Раздел I"/>
    <s v="Деятельность гостиниц и предприятий общественного питания"/>
    <x v="51"/>
    <n v="0.83757003836306942"/>
    <m/>
    <n v="1400059.74725"/>
    <n v="0.86205500337158425"/>
    <n v="44.359467038995689"/>
    <m/>
    <n v="1756109.25275"/>
    <n v="1.2"/>
    <m/>
    <n v="108.5"/>
  </r>
  <r>
    <x v="2"/>
    <s v="Раздел J"/>
    <s v="Деятельность в области информации и связи"/>
    <x v="52"/>
    <n v="1.0551790845833182"/>
    <m/>
    <n v="1869465.5430399999"/>
    <n v="1.1510809650615841"/>
    <n v="47.016703301674006"/>
    <m/>
    <n v="2106707.6289599999"/>
    <n v="2.4"/>
    <m/>
    <n v="101.4"/>
  </r>
  <r>
    <x v="2"/>
    <s v="Раздел K"/>
    <s v="Деятельность финансовая и страховая"/>
    <x v="53"/>
    <n v="8.6421931500904672E-2"/>
    <m/>
    <n v="145396"/>
    <n v="8.9524286028797445E-2"/>
    <n v="44.646700997055198"/>
    <m/>
    <n v="180263"/>
    <n v="0.2"/>
    <m/>
    <n v="96.2"/>
  </r>
  <r>
    <x v="2"/>
    <s v="Раздел L"/>
    <s v="Деятельность по операциям с недвижимым имуществом"/>
    <x v="54"/>
    <n v="1.793433185434393"/>
    <m/>
    <n v="1858442.3693500001"/>
    <n v="1.1442936961245525"/>
    <n v="27.499498887659975"/>
    <m/>
    <n v="4899653.0306500001"/>
    <n v="8.6999999999999993"/>
    <m/>
    <n v="102.6"/>
  </r>
  <r>
    <x v="2"/>
    <s v="Раздел M"/>
    <s v="Деятельность профессиональная, научная и техническая"/>
    <x v="55"/>
    <n v="1.5495662309773415"/>
    <m/>
    <n v="1901990.5177999998"/>
    <n v="1.1711074798453034"/>
    <n v="32.573099619892979"/>
    <m/>
    <n v="3937154.4822000004"/>
    <n v="1.7"/>
    <m/>
    <n v="109.8"/>
  </r>
  <r>
    <x v="2"/>
    <s v="Раздел N"/>
    <s v="Деятельность административная и сопутствующие дополнительные услуги"/>
    <x v="56"/>
    <n v="1.2307215057605827"/>
    <m/>
    <n v="1380769.2692"/>
    <n v="0.85017732947009828"/>
    <n v="29.77297320631525"/>
    <m/>
    <n v="3256890.7308"/>
    <n v="2.2999999999999998"/>
    <m/>
    <n v="100.9"/>
  </r>
  <r>
    <x v="2"/>
    <s v="Раздел O"/>
    <s v="Государственное управление и обеспечение военной безопасности; социальное обеспечение"/>
    <x v="57"/>
    <n v="7.3866093269270028"/>
    <m/>
    <n v="8689051.6999999993"/>
    <n v="5.350086313996318"/>
    <n v="31.216782226214836"/>
    <m/>
    <n v="19145500.999999996"/>
    <n v="9.9"/>
    <m/>
    <n v="96.4"/>
  </r>
  <r>
    <x v="2"/>
    <s v="Раздел P"/>
    <s v="Образование"/>
    <x v="58"/>
    <n v="2.5726802933604089"/>
    <m/>
    <n v="2791806.2549154917"/>
    <n v="1.7189913182071055"/>
    <n v="28.797868188219521"/>
    <m/>
    <n v="6902683.0616845088"/>
    <n v="4.2"/>
    <m/>
    <n v="98.2"/>
  </r>
  <r>
    <x v="2"/>
    <s v="Раздел Q"/>
    <s v="Деятельность в области здравоохранения и социальных услуг"/>
    <x v="59"/>
    <n v="3.9383370278532839"/>
    <m/>
    <n v="3058028.0023999996"/>
    <n v="1.882911315104471"/>
    <n v="20.605799169432178"/>
    <m/>
    <n v="11782590.297600001"/>
    <n v="5.2"/>
    <m/>
    <n v="98.5"/>
  </r>
  <r>
    <x v="2"/>
    <s v="Раздел R"/>
    <s v="Деятельность в области культура, спорта, организации досуга и развлечений"/>
    <x v="60"/>
    <n v="1.0317841420967004"/>
    <m/>
    <n v="1034866.7483999999"/>
    <n v="0.63719570542142256"/>
    <n v="26.616838375095902"/>
    <m/>
    <n v="2853148.5515999999"/>
    <n v="0.9"/>
    <m/>
    <n v="106.9"/>
  </r>
  <r>
    <x v="2"/>
    <s v="Раздел S"/>
    <s v="Предоставление прочих видов услуг"/>
    <x v="61"/>
    <n v="0.15751399405781175"/>
    <m/>
    <n v="139749.05160000001"/>
    <n v="8.6047305755946338E-2"/>
    <n v="23.544561624243769"/>
    <m/>
    <n v="453802.24839999992"/>
    <n v="0.8"/>
    <m/>
    <n v="107.5"/>
  </r>
  <r>
    <x v="2"/>
    <s v="Раздел НД"/>
    <s v="Недоминирующие"/>
    <x v="62"/>
    <n v="26.357896991792735"/>
    <m/>
    <n v="35245122.059282884"/>
    <n v="21.701383726891518"/>
    <m/>
    <m/>
    <n v="59137351.219715655"/>
    <n v="27.580799693372278"/>
    <m/>
    <m/>
  </r>
  <r>
    <x v="3"/>
    <s v="Всего"/>
    <s v="Всего продукции и услуг"/>
    <x v="63"/>
    <n v="100"/>
    <m/>
    <n v="195686260.70671341"/>
    <n v="100"/>
    <n v="40.697404540827506"/>
    <m/>
    <n v="285146025.56451941"/>
    <n v="100"/>
    <m/>
    <n v="105"/>
  </r>
  <r>
    <x v="3"/>
    <s v="Раздел A"/>
    <s v="Сельское, лесное хозяйство, охота, рыболовство и рыбоводство"/>
    <x v="64"/>
    <n v="4.081862587099371"/>
    <m/>
    <n v="7076669.2824689997"/>
    <n v="3.6163342571480905"/>
    <n v="36.055946293526176"/>
    <m/>
    <n v="12550243.917530999"/>
    <n v="7.1"/>
    <m/>
    <n v="101.9"/>
  </r>
  <r>
    <x v="3"/>
    <s v="Раздел B"/>
    <s v="Добыча полезных ископаемых"/>
    <x v="65"/>
    <n v="55.268003540447573"/>
    <m/>
    <n v="105753186.92629997"/>
    <n v="54.042213563883536"/>
    <n v="39.794776123613026"/>
    <m/>
    <n v="159993218.07370001"/>
    <n v="7.7"/>
    <m/>
    <n v="112.6"/>
  </r>
  <r>
    <x v="3"/>
    <s v="Раздел C"/>
    <s v="Обрабатывающие производства"/>
    <x v="66"/>
    <n v="1.4884711789014053"/>
    <m/>
    <n v="4637190.3124999991"/>
    <n v="2.3697066394712456"/>
    <n v="64.791922824348006"/>
    <m/>
    <n v="2519859.6875000009"/>
    <n v="10.1"/>
    <m/>
    <n v="113.9"/>
  </r>
  <r>
    <x v="3"/>
    <s v="Раздел D"/>
    <s v="Обеспечение электрической энергией, газом и паром; кондиционирование воздуха"/>
    <x v="67"/>
    <n v="5.7473209243714098"/>
    <m/>
    <n v="14456172.550000001"/>
    <n v="7.3874233672778509"/>
    <n v="52.311148315656496"/>
    <m/>
    <n v="13178802.050000001"/>
    <n v="2.5"/>
    <m/>
    <n v="105"/>
  </r>
  <r>
    <x v="3"/>
    <s v="Раздел E"/>
    <s v="Водоснабжение; водоотведение, организация сбора и утилизация отходов, деятельность по ликвидации загрязнений"/>
    <x v="68"/>
    <n v="0.22541396053188562"/>
    <m/>
    <n v="434381.84899999999"/>
    <n v="0.2219787160484577"/>
    <n v="40.07718770018095"/>
    <m/>
    <n v="649481.25100000016"/>
    <n v="0.5"/>
    <m/>
    <n v="96.4"/>
  </r>
  <r>
    <x v="3"/>
    <s v="Раздел F"/>
    <s v="Строительство"/>
    <x v="69"/>
    <n v="4.1453411844896149"/>
    <m/>
    <n v="12633730.38847914"/>
    <n v="6.4561151829734538"/>
    <n v="63.383716724392933"/>
    <m/>
    <n v="7298408.4026452787"/>
    <n v="6.4"/>
    <m/>
    <n v="96"/>
  </r>
  <r>
    <x v="3"/>
    <s v="Раздел G"/>
    <s v="Торговля оптовая и розничная; ремонт автотранспортных средств и мотоциклов"/>
    <x v="70"/>
    <n v="5.6298240598448643"/>
    <m/>
    <n v="10882814.297810767"/>
    <n v="5.5613584001799108"/>
    <n v="40.202473505875055"/>
    <m/>
    <n v="16187197.442189235"/>
    <n v="13.4"/>
    <m/>
    <n v="92.3"/>
  </r>
  <r>
    <x v="3"/>
    <s v="Раздел Н"/>
    <s v="Транспортировка и хранение"/>
    <x v="71"/>
    <n v="4.9274752084004341"/>
    <m/>
    <n v="12971187.18988"/>
    <n v="6.6285630595807072"/>
    <n v="54.747167859970411"/>
    <m/>
    <n v="10721704.510120003"/>
    <n v="15.6"/>
    <m/>
    <n v="96.3"/>
  </r>
  <r>
    <x v="3"/>
    <s v="Раздел I"/>
    <s v="Деятельность гостиниц и предприятий общественного питания"/>
    <x v="72"/>
    <n v="0.71265222778053083"/>
    <m/>
    <n v="1612678.1041999999"/>
    <n v="0.82411411939493084"/>
    <n v="47.06265468260365"/>
    <m/>
    <n v="1813983.8958000001"/>
    <n v="1"/>
    <m/>
    <n v="98.9"/>
  </r>
  <r>
    <x v="3"/>
    <s v="Раздел J"/>
    <s v="Деятельность в области информации и связи"/>
    <x v="73"/>
    <n v="0.8496274931287644"/>
    <m/>
    <n v="2006482.0112616001"/>
    <n v="1.0253566111464685"/>
    <n v="49.114880509305195"/>
    <m/>
    <n v="2078801.2887383997"/>
    <n v="2.4"/>
    <m/>
    <n v="90.1"/>
  </r>
  <r>
    <x v="3"/>
    <s v="Раздел K"/>
    <s v="Деятельность финансовая и страховая"/>
    <x v="74"/>
    <n v="0.12105210415751218"/>
    <m/>
    <n v="228619"/>
    <n v="0.11682935693816789"/>
    <n v="39.277727839993844"/>
    <m/>
    <n v="353438.6"/>
    <n v="0.2"/>
    <m/>
    <n v="194.5"/>
  </r>
  <r>
    <x v="3"/>
    <s v="Раздел L"/>
    <s v="Деятельность по операциям с недвижимым имуществом"/>
    <x v="75"/>
    <n v="1.7461778246358344"/>
    <m/>
    <n v="2557237.8971847724"/>
    <n v="1.3068050296170033"/>
    <n v="30.457134546077913"/>
    <m/>
    <n v="5838948.8593729883"/>
    <n v="8.9"/>
    <m/>
    <n v="96.1"/>
  </r>
  <r>
    <x v="3"/>
    <s v="Раздел M"/>
    <s v="Деятельность профессиональная, научная и техническая"/>
    <x v="76"/>
    <n v="1.5408086377587424"/>
    <m/>
    <n v="2521138.0693177334"/>
    <n v="1.2883572204879077"/>
    <n v="34.02940099788195"/>
    <m/>
    <n v="4887567.3306822665"/>
    <n v="1.6"/>
    <m/>
    <n v="115.5"/>
  </r>
  <r>
    <x v="3"/>
    <s v="Раздел N"/>
    <s v="Деятельность административная и сопутствующие дополнительные услуги"/>
    <x v="77"/>
    <n v="1.1051654915290834"/>
    <m/>
    <n v="1515000.8112077317"/>
    <n v="0.77419886594815834"/>
    <n v="28.50965279321963"/>
    <m/>
    <n v="3798991.6887922683"/>
    <n v="2.1"/>
    <m/>
    <n v="102"/>
  </r>
  <r>
    <x v="3"/>
    <s v="Раздел O"/>
    <s v="Государственное управление и обеспечение военной безопасности; социальное обеспечение"/>
    <x v="78"/>
    <n v="5.9714815164893862"/>
    <m/>
    <n v="8794015.2999999989"/>
    <n v="4.4939359913367198"/>
    <n v="30.627496797065607"/>
    <m/>
    <n v="19918795.800000004"/>
    <n v="9.6"/>
    <m/>
    <n v="98"/>
  </r>
  <r>
    <x v="3"/>
    <s v="Раздел P"/>
    <s v="Образование"/>
    <x v="79"/>
    <n v="2.1908062657959313"/>
    <m/>
    <n v="3040739.9916196121"/>
    <n v="1.553885275664268"/>
    <n v="28.865673182091655"/>
    <m/>
    <n v="7493363.8639803873"/>
    <n v="3.9"/>
    <m/>
    <n v="101.2"/>
  </r>
  <r>
    <x v="3"/>
    <s v="Раздел Q"/>
    <s v="Деятельность в области здравоохранения и социальных услуг"/>
    <x v="80"/>
    <n v="3.3337488525268064"/>
    <m/>
    <n v="3330587.0627055746"/>
    <n v="1.7020035288513806"/>
    <n v="20.77754780210266"/>
    <m/>
    <n v="12699153.763440059"/>
    <n v="5.7"/>
    <m/>
    <n v="96.2"/>
  </r>
  <r>
    <x v="3"/>
    <s v="Раздел R"/>
    <s v="Деятельность в области культура, спорта, организации досуга и развлечений"/>
    <x v="81"/>
    <n v="0.73122150949357989"/>
    <m/>
    <n v="827732.9366774651"/>
    <n v="0.42298980709638961"/>
    <n v="23.54223319821461"/>
    <m/>
    <n v="2688216.1651275349"/>
    <n v="0.7"/>
    <m/>
    <n v="89.1"/>
  </r>
  <r>
    <x v="3"/>
    <s v="Раздел S"/>
    <s v="Предоставление прочих видов услуг"/>
    <x v="82"/>
    <n v="0.18354543261726075"/>
    <m/>
    <n v="406696.72609999997"/>
    <n v="0.20783100695533266"/>
    <n v="46.082228501028332"/>
    <m/>
    <n v="475848.97389999998"/>
    <n v="0.6"/>
    <m/>
    <n v="93.8"/>
  </r>
  <r>
    <x v="3"/>
    <s v="Раздел НД"/>
    <s v="Недоминирующие"/>
    <x v="83"/>
    <n v="22.455894750446326"/>
    <m/>
    <n v="38989169.354243532"/>
    <n v="19.924326426104543"/>
    <m/>
    <m/>
    <n v="63168858.435190096"/>
    <n v="22.153161107587316"/>
    <m/>
    <m/>
  </r>
  <r>
    <x v="4"/>
    <s v="Всего"/>
    <s v="Всего продукции и услуг"/>
    <x v="84"/>
    <n v="100"/>
    <m/>
    <n v="227708613"/>
    <n v="100"/>
    <n v="41.562661364077663"/>
    <m/>
    <n v="320159607"/>
    <n v="100"/>
    <m/>
    <n v="106.1"/>
  </r>
  <r>
    <x v="4"/>
    <s v="Раздел A"/>
    <s v="Сельское, лесное хозяйство, охота, рыболовство и рыбоводство"/>
    <x v="85"/>
    <n v="4.7580898194825032"/>
    <m/>
    <n v="8659854"/>
    <n v="3.8030419165567535"/>
    <n v="33.22016803550644"/>
    <m/>
    <n v="17408208"/>
    <n v="5.43735300124853"/>
    <m/>
    <n v="121.8"/>
  </r>
  <r>
    <x v="4"/>
    <s v="Раздел B"/>
    <s v="Добыча полезных ископаемых"/>
    <x v="86"/>
    <n v="52.010748132096438"/>
    <m/>
    <n v="112177271"/>
    <n v="49.263516878915773"/>
    <n v="39.367302782140726"/>
    <m/>
    <n v="172773089"/>
    <n v="53.964674250740195"/>
    <m/>
    <n v="106.9"/>
  </r>
  <r>
    <x v="4"/>
    <s v="Раздел C"/>
    <s v="Обрабатывающие производства"/>
    <x v="87"/>
    <n v="1.5305182330159615"/>
    <m/>
    <n v="5282749"/>
    <n v="2.3199601149913462"/>
    <n v="63.000697775121786"/>
    <m/>
    <n v="3102474"/>
    <n v="0.96903979520439631"/>
    <m/>
    <n v="114.9"/>
  </r>
  <r>
    <x v="4"/>
    <s v="Раздел D"/>
    <s v="Обеспечение электрической энергией, газом и паром; кондиционирование воздуха"/>
    <x v="88"/>
    <n v="5.0107974870307315"/>
    <m/>
    <n v="14582957"/>
    <n v="6.4042184473715968"/>
    <n v="53.12055881695872"/>
    <m/>
    <n v="12869610"/>
    <n v="4.0197481876594132"/>
    <m/>
    <n v="97.6"/>
  </r>
  <r>
    <x v="4"/>
    <s v="Раздел E"/>
    <s v="Водоснабжение; водоотведение, организация сбора и утилизация отходов, деятельность по ликвидации загрязнений"/>
    <x v="89"/>
    <n v="0.24197442954438936"/>
    <m/>
    <n v="573297"/>
    <n v="0.25176781521215447"/>
    <n v="43.244819156054042"/>
    <m/>
    <n v="752404"/>
    <n v="0.23500903410341831"/>
    <m/>
    <n v="106.9"/>
  </r>
  <r>
    <x v="4"/>
    <s v="Раздел F"/>
    <s v="Строительство"/>
    <x v="90"/>
    <n v="5.7896961061183649"/>
    <m/>
    <n v="23370144"/>
    <n v="10.263179636512037"/>
    <n v="73.676588880073879"/>
    <m/>
    <n v="8349761"/>
    <n v="2.6079995156915592"/>
    <m/>
    <n v="99.4"/>
  </r>
  <r>
    <x v="4"/>
    <s v="Раздел G"/>
    <s v="Торговля оптовая и розничная; ремонт автотранспортных средств и мотоциклов"/>
    <x v="91"/>
    <n v="5.9133508419232639"/>
    <m/>
    <n v="12190514"/>
    <n v="5.3535585849798313"/>
    <n v="37.62809758940309"/>
    <m/>
    <n v="20206856"/>
    <n v="6.3114945040521615"/>
    <m/>
    <n v="115.4"/>
  </r>
  <r>
    <x v="4"/>
    <s v="Раздел Н"/>
    <s v="Транспортировка и хранение"/>
    <x v="92"/>
    <n v="5.8665271732680528"/>
    <m/>
    <n v="17646676"/>
    <n v="7.7496743612416621"/>
    <n v="54.904218738789581"/>
    <m/>
    <n v="14494162"/>
    <n v="4.5271676011271467"/>
    <m/>
    <n v="117"/>
  </r>
  <r>
    <x v="4"/>
    <s v="Раздел I"/>
    <s v="Деятельность гостиниц и предприятий общественного питания"/>
    <x v="93"/>
    <n v="0.76356518726346267"/>
    <m/>
    <n v="2194107"/>
    <n v="0.96355907275233377"/>
    <n v="52.448802162678497"/>
    <m/>
    <n v="1989224"/>
    <n v="0.62132260176093979"/>
    <m/>
    <n v="102"/>
  </r>
  <r>
    <x v="4"/>
    <s v="Раздел J"/>
    <s v="Деятельность в области информации и связи"/>
    <x v="94"/>
    <n v="1.0239697787179551"/>
    <m/>
    <n v="2774158"/>
    <n v="1.2182929593444933"/>
    <n v="49.450187655804228"/>
    <m/>
    <n v="2835846"/>
    <n v="0.88576008278271035"/>
    <m/>
    <n v="107"/>
  </r>
  <r>
    <x v="4"/>
    <s v="Раздел K"/>
    <s v="Деятельность финансовая и страховая"/>
    <x v="95"/>
    <n v="0.1085560319596563"/>
    <m/>
    <n v="219135"/>
    <n v="9.6234831486150252E-2"/>
    <n v="36.845264517170413"/>
    <m/>
    <n v="375609"/>
    <n v="0.1173192969342944"/>
    <m/>
    <n v="99.2"/>
  </r>
  <r>
    <x v="4"/>
    <s v="Раздел L"/>
    <s v="Деятельность по операциям с недвижимым имуществом"/>
    <x v="96"/>
    <n v="2.0590102853565773"/>
    <m/>
    <n v="3483355"/>
    <n v="1.5297423115040449"/>
    <n v="30.878991775572057"/>
    <m/>
    <n v="7797308"/>
    <n v="2.435444019020176"/>
    <m/>
    <n v="110.2"/>
  </r>
  <r>
    <x v="4"/>
    <s v="Раздел M"/>
    <s v="Деятельность профессиональная, научная и техническая"/>
    <x v="97"/>
    <n v="1.6366596332234786"/>
    <m/>
    <n v="3153145"/>
    <n v="1.3847280339808665"/>
    <n v="35.164906123051658"/>
    <m/>
    <n v="5813592"/>
    <n v="1.8158418091761337"/>
    <m/>
    <n v="90.5"/>
  </r>
  <r>
    <x v="4"/>
    <s v="Раздел N"/>
    <s v="Деятельность административная и сопутствующие дополнительные услуги"/>
    <x v="98"/>
    <n v="1.1889147357369989"/>
    <m/>
    <n v="2052737"/>
    <n v="0.90147534296386067"/>
    <n v="31.514214839339814"/>
    <m/>
    <n v="4460949"/>
    <n v="1.3933515979109756"/>
    <m/>
    <n v="98.9"/>
  </r>
  <r>
    <x v="4"/>
    <s v="Раздел O"/>
    <s v="Государственное управление и обеспечение военной безопасности; социальное обеспечение"/>
    <x v="99"/>
    <n v="6.3506948806046823"/>
    <m/>
    <n v="11358718"/>
    <n v="4.9882689329805903"/>
    <n v="32.646149177722847"/>
    <m/>
    <n v="23434721"/>
    <n v="7.3196994522797505"/>
    <m/>
    <n v="96.6"/>
  </r>
  <r>
    <x v="4"/>
    <s v="Раздел P"/>
    <s v="Образование"/>
    <x v="100"/>
    <n v="2.2527524958465377"/>
    <m/>
    <n v="3546158"/>
    <n v="1.5573227350868806"/>
    <n v="28.732174347751581"/>
    <m/>
    <n v="8795958"/>
    <n v="2.74736656582665"/>
    <m/>
    <n v="99.3"/>
  </r>
  <r>
    <x v="4"/>
    <s v="Раздел Q"/>
    <s v="Деятельность в области здравоохранения и социальных услуг"/>
    <x v="101"/>
    <n v="2.6780898151018873"/>
    <m/>
    <n v="3253078"/>
    <n v="1.4286143844721413"/>
    <n v="22.171405733607507"/>
    <m/>
    <n v="11419325"/>
    <n v="3.5667600628957548"/>
    <m/>
    <n v="97.3"/>
  </r>
  <r>
    <x v="4"/>
    <s v="Раздел R"/>
    <s v="Деятельность в области культура, спорта, организации досуга и развлечений"/>
    <x v="102"/>
    <n v="0.63301554523458214"/>
    <m/>
    <n v="733490"/>
    <n v="0.32211781115192162"/>
    <n v="21.149675714968264"/>
    <m/>
    <n v="2734602"/>
    <n v="0.85413710543441546"/>
    <m/>
    <n v="102.5"/>
  </r>
  <r>
    <x v="4"/>
    <s v="Раздел S"/>
    <s v="Предоставление прочих видов услуг"/>
    <x v="103"/>
    <n v="0.18306938847447657"/>
    <m/>
    <n v="457069"/>
    <n v="0.20072538933782008"/>
    <n v="45.571143563324853"/>
    <m/>
    <n v="545910"/>
    <n v="0.17051182849559157"/>
    <m/>
    <n v="106.1"/>
  </r>
  <r>
    <x v="4"/>
    <s v="Раздел НД"/>
    <s v="Недоминирующие"/>
    <x v="104"/>
    <n v="23.425179631214643"/>
    <m/>
    <n v="43508701.892866433"/>
    <n v="19.10718321966435"/>
    <m/>
    <m/>
    <n v="70838001.937603042"/>
    <n v="22.125839858868591"/>
    <m/>
    <m/>
  </r>
  <r>
    <x v="5"/>
    <s v="Всего"/>
    <s v="Всего продукции и услуг"/>
    <x v="105"/>
    <n v="100"/>
    <m/>
    <n v="227271371"/>
    <n v="100"/>
    <n v="41.840086522869726"/>
    <m/>
    <n v="315919119"/>
    <n v="100"/>
    <m/>
    <n v="92.3"/>
  </r>
  <r>
    <x v="5"/>
    <s v="Раздел A"/>
    <s v="Сельское, лесное хозяйство, охота, рыболовство и рыбоводство"/>
    <x v="106"/>
    <n v="3.0718488830686264"/>
    <m/>
    <n v="6686836"/>
    <n v="2.9422253980242852"/>
    <n v="40.074551160910971"/>
    <m/>
    <n v="9999155"/>
    <n v="3.1650996722360452"/>
    <m/>
    <n v="52.2"/>
  </r>
  <r>
    <x v="5"/>
    <s v="Раздел B"/>
    <s v="Добыча полезных ископаемых"/>
    <x v="107"/>
    <n v="47.272704829570927"/>
    <m/>
    <n v="100110878"/>
    <n v="44.049049187105929"/>
    <n v="38.986896050969719"/>
    <m/>
    <n v="156669959"/>
    <n v="49.59179409461445"/>
    <m/>
    <n v="88.1"/>
  </r>
  <r>
    <x v="5"/>
    <s v="Раздел C"/>
    <s v="Обрабатывающие производства"/>
    <x v="108"/>
    <n v="2.0900990000763819"/>
    <m/>
    <n v="6506344"/>
    <n v="2.8628084440956711"/>
    <n v="57.308363381345849"/>
    <m/>
    <n v="4846875"/>
    <n v="1.5342138884604828"/>
    <m/>
    <n v="131.1"/>
  </r>
  <r>
    <x v="5"/>
    <s v="Раздел D"/>
    <s v="Обеспечение электрической энергией, газом и паром; кондиционирование воздуха"/>
    <x v="109"/>
    <n v="4.5977091756521729"/>
    <m/>
    <n v="13655339"/>
    <n v="6.0083850156384191"/>
    <n v="54.677522938663515"/>
    <m/>
    <n v="11318980"/>
    <n v="3.5828727415512955"/>
    <m/>
    <n v="93.8"/>
  </r>
  <r>
    <x v="5"/>
    <s v="Раздел E"/>
    <s v="Водоснабжение; водоотведение, организация сбора и утилизация отходов, деятельность по ликвидации загрязнений"/>
    <x v="110"/>
    <n v="0.28577856729413653"/>
    <m/>
    <n v="676503"/>
    <n v="0.29766309633429366"/>
    <n v="43.580069083605075"/>
    <m/>
    <n v="875819"/>
    <n v="0.27722886882322562"/>
    <m/>
    <n v="103.8"/>
  </r>
  <r>
    <x v="5"/>
    <s v="Раздел F"/>
    <s v="Строительство"/>
    <x v="111"/>
    <n v="6.2221065394572719"/>
    <m/>
    <n v="22832493"/>
    <n v="10.046356872639272"/>
    <n v="67.555969690534837"/>
    <m/>
    <n v="10965398"/>
    <n v="3.4709510569380897"/>
    <m/>
    <n v="129.5"/>
  </r>
  <r>
    <x v="5"/>
    <s v="Раздел G"/>
    <s v="Торговля оптовая и розничная; ремонт автотранспортных средств и мотоциклов"/>
    <x v="112"/>
    <n v="7.4971402757806018"/>
    <m/>
    <n v="15862764"/>
    <n v="6.9796578118059571"/>
    <n v="38.952117207861463"/>
    <m/>
    <n v="24860989"/>
    <n v="7.8694157791697306"/>
    <m/>
    <n v="99.6"/>
  </r>
  <r>
    <x v="5"/>
    <s v="Раздел Н"/>
    <s v="Транспортировка и хранение"/>
    <x v="113"/>
    <n v="7.7113456091618984"/>
    <m/>
    <n v="24360341"/>
    <n v="10.718614004400932"/>
    <n v="58.156871715949386"/>
    <m/>
    <n v="17526955"/>
    <n v="5.547924752221153"/>
    <m/>
    <n v="113.9"/>
  </r>
  <r>
    <x v="5"/>
    <s v="Раздел I"/>
    <s v="Деятельность гостиниц и предприятий общественного питания"/>
    <x v="114"/>
    <n v="0.94559608361331948"/>
    <m/>
    <n v="2681571"/>
    <n v="1.1798982811609826"/>
    <n v="52.207329352844845"/>
    <m/>
    <n v="2454817"/>
    <n v="0.77703970806527856"/>
    <m/>
    <n v="110.2"/>
  </r>
  <r>
    <x v="5"/>
    <s v="Раздел J"/>
    <s v="Деятельность в области информации и связи"/>
    <x v="115"/>
    <n v="1.1128532460131988"/>
    <m/>
    <n v="3223095"/>
    <n v="1.4181702630728619"/>
    <n v="53.319129654967732"/>
    <m/>
    <n v="2821818"/>
    <n v="0.89320899885138005"/>
    <m/>
    <n v="94.9"/>
  </r>
  <r>
    <x v="5"/>
    <s v="Раздел K"/>
    <s v="Деятельность финансовая и страховая"/>
    <x v="116"/>
    <n v="8.6243593844951144E-2"/>
    <m/>
    <n v="154173"/>
    <n v="6.7836524821245525E-2"/>
    <n v="32.910108929764533"/>
    <m/>
    <n v="314294"/>
    <n v="9.9485590170944993E-2"/>
    <m/>
    <n v="56.9"/>
  </r>
  <r>
    <x v="5"/>
    <s v="Раздел L"/>
    <s v="Деятельность по операциям с недвижимым имуществом"/>
    <x v="117"/>
    <n v="2.6947806100213576"/>
    <m/>
    <n v="3921364"/>
    <n v="1.7254104565594404"/>
    <n v="26.789313579534401"/>
    <m/>
    <n v="10716427"/>
    <n v="3.3921425945733912"/>
    <m/>
    <n v="109.7"/>
  </r>
  <r>
    <x v="5"/>
    <s v="Раздел M"/>
    <s v="Деятельность профессиональная, научная и техническая"/>
    <x v="118"/>
    <n v="1.8696801926705309"/>
    <m/>
    <n v="3740535"/>
    <n v="1.6458452217459452"/>
    <n v="36.831061670896545"/>
    <m/>
    <n v="6415391"/>
    <n v="2.0307067898603504"/>
    <m/>
    <n v="101.6"/>
  </r>
  <r>
    <x v="5"/>
    <s v="Раздел N"/>
    <s v="Деятельность административная и сопутствующие дополнительные услуги"/>
    <x v="119"/>
    <n v="1.0622332508067289"/>
    <m/>
    <n v="1810407"/>
    <n v="0.79658383369368602"/>
    <n v="31.376476399275553"/>
    <m/>
    <n v="3959544"/>
    <n v="1.2533410489790584"/>
    <m/>
    <n v="82.1"/>
  </r>
  <r>
    <x v="5"/>
    <s v="Раздел O"/>
    <s v="Государственное управление и обеспечение военной безопасности; социальное обеспечение"/>
    <x v="120"/>
    <n v="7.2627722182691379"/>
    <m/>
    <n v="12406725"/>
    <n v="5.4589915770781348"/>
    <n v="31.448691084931141"/>
    <m/>
    <n v="27043963"/>
    <n v="8.5604071971345306"/>
    <m/>
    <n v="100.1"/>
  </r>
  <r>
    <x v="5"/>
    <s v="Раздел P"/>
    <s v="Образование"/>
    <x v="121"/>
    <n v="2.4918945101560968"/>
    <m/>
    <n v="3791996"/>
    <n v="1.6684881968701635"/>
    <n v="28.014705371721995"/>
    <m/>
    <n v="9743739"/>
    <n v="3.0842511307459048"/>
    <m/>
    <n v="99.4"/>
  </r>
  <r>
    <x v="5"/>
    <s v="Раздел Q"/>
    <s v="Деятельность в области здравоохранения и социальных услуг"/>
    <x v="122"/>
    <n v="2.7610107827918711"/>
    <m/>
    <n v="3399308"/>
    <n v="1.4957044457658506"/>
    <n v="22.665758429311246"/>
    <m/>
    <n v="11598240"/>
    <n v="3.6712687844637855"/>
    <m/>
    <n v="97"/>
  </r>
  <r>
    <x v="5"/>
    <s v="Раздел R"/>
    <s v="Деятельность в области культура, спорта, организации досуга и развлечений"/>
    <x v="123"/>
    <n v="0.74660677509284079"/>
    <m/>
    <n v="909212"/>
    <n v="0.40005566737220061"/>
    <n v="22.419249724509722"/>
    <m/>
    <n v="3146286"/>
    <n v="0.99591503355642119"/>
    <m/>
    <n v="106.7"/>
  </r>
  <r>
    <x v="5"/>
    <s v="Раздел S"/>
    <s v="Предоставление прочих видов услуг"/>
    <x v="124"/>
    <n v="0.21759530436550903"/>
    <m/>
    <n v="541488"/>
    <n v="0.23825614181735194"/>
    <n v="45.812834138636177"/>
    <m/>
    <n v="640470"/>
    <n v="0.20273226958448187"/>
    <m/>
    <n v="107.6"/>
  </r>
  <r>
    <x v="5"/>
    <s v="Раздел НД"/>
    <s v="Недоминирующие"/>
    <x v="125"/>
    <n v="16.177202034593794"/>
    <m/>
    <n v="34583626"/>
    <n v="15.216886248290376"/>
    <m/>
    <m/>
    <n v="53289398"/>
    <n v="16.868050964652127"/>
    <m/>
    <m/>
  </r>
  <r>
    <x v="0"/>
    <m/>
    <s v="по ДФО"/>
    <x v="126"/>
    <m/>
    <m/>
    <n v="568274"/>
    <m/>
    <m/>
    <m/>
    <n v="4679280835.3034086"/>
    <n v="100"/>
    <m/>
    <n v="100.1"/>
  </r>
  <r>
    <x v="0"/>
    <m/>
    <s v="по ДФО"/>
    <x v="127"/>
    <m/>
    <m/>
    <n v="228171.1"/>
    <m/>
    <m/>
    <m/>
    <n v="224594109.55755156"/>
    <n v="4.7997570024665697"/>
    <m/>
    <n v="98.2"/>
  </r>
  <r>
    <x v="0"/>
    <m/>
    <s v="по ДФО"/>
    <x v="128"/>
    <m/>
    <m/>
    <n v="977633.1"/>
    <m/>
    <m/>
    <m/>
    <n v="942029628.60418379"/>
    <n v="20.131931845101615"/>
    <m/>
    <n v="100.7"/>
  </r>
  <r>
    <x v="0"/>
    <m/>
    <s v="по ДФО"/>
    <x v="129"/>
    <m/>
    <m/>
    <n v="284969.09999999998"/>
    <m/>
    <m/>
    <m/>
    <n v="306596494.99191189"/>
    <n v="6.5522140214102338"/>
    <m/>
    <n v="104.2"/>
  </r>
  <r>
    <x v="0"/>
    <m/>
    <s v="по ДФО"/>
    <x v="130"/>
    <m/>
    <m/>
    <n v="724011.6"/>
    <m/>
    <m/>
    <m/>
    <n v="228167184.77066296"/>
    <n v="4.8761164974161764"/>
    <m/>
    <n v="101.1"/>
  </r>
  <r>
    <x v="0"/>
    <m/>
    <s v="по ДФО"/>
    <x v="131"/>
    <m/>
    <m/>
    <n v="472486.5"/>
    <m/>
    <m/>
    <m/>
    <n v="906265030.65957367"/>
    <n v="19.36761358331276"/>
    <m/>
    <n v="101.9"/>
  </r>
  <r>
    <x v="0"/>
    <m/>
    <s v="по ДФО"/>
    <x v="132"/>
    <m/>
    <m/>
    <n v="524460.5"/>
    <m/>
    <m/>
    <m/>
    <n v="697950975.18556666"/>
    <n v="14.915774448068811"/>
    <m/>
    <n v="101.5"/>
  </r>
  <r>
    <x v="0"/>
    <m/>
    <s v="по ДФО"/>
    <x v="133"/>
    <m/>
    <m/>
    <n v="373935.1"/>
    <m/>
    <m/>
    <m/>
    <n v="299180978.54290384"/>
    <n v="6.3937384626649507"/>
    <m/>
    <n v="97.3"/>
  </r>
  <r>
    <x v="0"/>
    <m/>
    <s v="по ДФО"/>
    <x v="134"/>
    <m/>
    <m/>
    <n v="1117517.3"/>
    <m/>
    <m/>
    <m/>
    <n v="161851153.21154806"/>
    <n v="3.4588894940958057"/>
    <m/>
    <n v="106.1"/>
  </r>
  <r>
    <x v="0"/>
    <m/>
    <s v="по ДФО"/>
    <x v="135"/>
    <m/>
    <m/>
    <n v="1605079.4"/>
    <m/>
    <m/>
    <m/>
    <n v="784503408.62130141"/>
    <n v="16.765469657271247"/>
    <m/>
    <n v="94.4"/>
  </r>
  <r>
    <x v="0"/>
    <m/>
    <s v="по ДФО"/>
    <x v="136"/>
    <m/>
    <m/>
    <n v="338826.6"/>
    <m/>
    <m/>
    <m/>
    <n v="55268035.262280844"/>
    <n v="1.1811224247389549"/>
    <m/>
    <n v="108.4"/>
  </r>
  <r>
    <x v="0"/>
    <m/>
    <s v="по ДФО"/>
    <x v="137"/>
    <m/>
    <m/>
    <n v="1469675"/>
    <m/>
    <m/>
    <m/>
    <n v="72873835.895924672"/>
    <n v="1.5573725634528937"/>
    <m/>
    <n v="100.1"/>
  </r>
  <r>
    <x v="1"/>
    <m/>
    <s v="по ДФО"/>
    <x v="126"/>
    <m/>
    <m/>
    <n v="682108.5"/>
    <m/>
    <m/>
    <m/>
    <n v="5597117875.6163578"/>
    <n v="100"/>
    <m/>
    <n v="103.4"/>
  </r>
  <r>
    <x v="1"/>
    <m/>
    <s v="по ДФО"/>
    <x v="127"/>
    <m/>
    <m/>
    <n v="262811.90000000002"/>
    <m/>
    <m/>
    <m/>
    <n v="258578553.09262061"/>
    <n v="4.6198518387313001"/>
    <m/>
    <n v="104.4"/>
  </r>
  <r>
    <x v="1"/>
    <m/>
    <s v="по ДФО"/>
    <x v="128"/>
    <m/>
    <m/>
    <n v="1166833.3"/>
    <m/>
    <m/>
    <m/>
    <n v="1126774718.1758676"/>
    <n v="20.131338006737735"/>
    <m/>
    <n v="103.9"/>
  </r>
  <r>
    <x v="1"/>
    <m/>
    <s v="по ДФО"/>
    <x v="129"/>
    <m/>
    <m/>
    <n v="317815.5"/>
    <m/>
    <m/>
    <m/>
    <n v="339838878.97489458"/>
    <n v="6.0716762899597025"/>
    <m/>
    <n v="101.1"/>
  </r>
  <r>
    <x v="1"/>
    <m/>
    <s v="по ДФО"/>
    <x v="130"/>
    <m/>
    <m/>
    <n v="835029.8"/>
    <m/>
    <m/>
    <m/>
    <n v="263151292.61207923"/>
    <n v="4.7015499487421613"/>
    <m/>
    <n v="106.5"/>
  </r>
  <r>
    <x v="1"/>
    <m/>
    <s v="по ДФО"/>
    <x v="131"/>
    <m/>
    <m/>
    <n v="506052.1"/>
    <m/>
    <m/>
    <m/>
    <n v="965485182.27160645"/>
    <n v="17.249684636403813"/>
    <m/>
    <n v="101.8"/>
  </r>
  <r>
    <x v="1"/>
    <m/>
    <s v="по ДФО"/>
    <x v="132"/>
    <m/>
    <m/>
    <n v="574833.30000000005"/>
    <m/>
    <m/>
    <m/>
    <n v="761589208.9589442"/>
    <n v="13.606810252769201"/>
    <m/>
    <n v="101.8"/>
  </r>
  <r>
    <x v="1"/>
    <m/>
    <s v="по ДФО"/>
    <x v="133"/>
    <m/>
    <m/>
    <n v="419905.2"/>
    <m/>
    <m/>
    <m/>
    <n v="334164376.66475564"/>
    <n v="5.9702937134937013"/>
    <m/>
    <n v="101.3"/>
  </r>
  <r>
    <x v="1"/>
    <m/>
    <s v="по ДФО"/>
    <x v="134"/>
    <m/>
    <m/>
    <n v="1236274.3999999999"/>
    <m/>
    <m/>
    <m/>
    <n v="176370619.47034574"/>
    <n v="3.1510971072933445"/>
    <m/>
    <n v="102.9"/>
  </r>
  <r>
    <x v="1"/>
    <m/>
    <s v="по ДФО"/>
    <x v="135"/>
    <m/>
    <m/>
    <n v="2517125"/>
    <m/>
    <m/>
    <m/>
    <n v="1233164717.2088144"/>
    <n v="22.032137693241229"/>
    <m/>
    <n v="106.8"/>
  </r>
  <r>
    <x v="1"/>
    <m/>
    <s v="по ДФО"/>
    <x v="136"/>
    <m/>
    <m/>
    <n v="339068.1"/>
    <m/>
    <m/>
    <m/>
    <n v="54577763.93973922"/>
    <n v="0.97510477986367372"/>
    <m/>
    <n v="100.5"/>
  </r>
  <r>
    <x v="1"/>
    <m/>
    <s v="по ДФО"/>
    <x v="137"/>
    <m/>
    <m/>
    <n v="1685134.1"/>
    <m/>
    <m/>
    <m/>
    <n v="83422564.246689886"/>
    <n v="1.4904557327641299"/>
    <m/>
    <n v="103.8"/>
  </r>
  <r>
    <x v="2"/>
    <m/>
    <s v="по ДФО"/>
    <x v="126"/>
    <m/>
    <m/>
    <n v="730003.2"/>
    <m/>
    <m/>
    <m/>
    <n v="5970632277.4181662"/>
    <n v="100"/>
    <m/>
    <n v="102.2"/>
  </r>
  <r>
    <x v="2"/>
    <m/>
    <s v="по ДФО"/>
    <x v="127"/>
    <m/>
    <m/>
    <n v="289954.40000000002"/>
    <m/>
    <m/>
    <m/>
    <n v="285490577.13569063"/>
    <n v="4.7815803062509667"/>
    <m/>
    <n v="99.1"/>
  </r>
  <r>
    <x v="2"/>
    <m/>
    <s v="по ДФО"/>
    <x v="128"/>
    <m/>
    <m/>
    <n v="1266298.6000000001"/>
    <m/>
    <m/>
    <m/>
    <n v="1227680259.9646904"/>
    <n v="20.561980757179818"/>
    <m/>
    <n v="97.9"/>
  </r>
  <r>
    <x v="2"/>
    <m/>
    <s v="по ДФО"/>
    <x v="129"/>
    <m/>
    <m/>
    <n v="347663.4"/>
    <m/>
    <m/>
    <m/>
    <n v="369476546.21888655"/>
    <n v="6.1882314812168673"/>
    <m/>
    <n v="96.8"/>
  </r>
  <r>
    <x v="2"/>
    <m/>
    <s v="по ДФО"/>
    <x v="130"/>
    <m/>
    <m/>
    <n v="889982.3"/>
    <m/>
    <m/>
    <m/>
    <n v="279337843.2951169"/>
    <n v="4.6785303518291492"/>
    <m/>
    <n v="125.4"/>
  </r>
  <r>
    <x v="2"/>
    <m/>
    <s v="по ДФО"/>
    <x v="131"/>
    <m/>
    <m/>
    <n v="563015.1"/>
    <m/>
    <m/>
    <m/>
    <n v="1069330650.0274458"/>
    <n v="17.909839366122345"/>
    <m/>
    <n v="105.5"/>
  </r>
  <r>
    <x v="2"/>
    <m/>
    <s v="по ДФО"/>
    <x v="132"/>
    <m/>
    <m/>
    <n v="610678.9"/>
    <m/>
    <m/>
    <m/>
    <n v="805215557.61312139"/>
    <n v="13.486269463597154"/>
    <m/>
    <n v="87.2"/>
  </r>
  <r>
    <x v="2"/>
    <m/>
    <s v="по ДФО"/>
    <x v="133"/>
    <m/>
    <m/>
    <n v="499757.1"/>
    <m/>
    <m/>
    <m/>
    <n v="395617226.03387558"/>
    <n v="6.6260524455702905"/>
    <m/>
    <n v="86.1"/>
  </r>
  <r>
    <x v="2"/>
    <m/>
    <s v="по ДФО"/>
    <x v="134"/>
    <m/>
    <m/>
    <n v="1524002.3"/>
    <m/>
    <m/>
    <m/>
    <n v="214414925.88021839"/>
    <n v="3.5911594604673289"/>
    <m/>
    <n v="95.7"/>
  </r>
  <r>
    <x v="2"/>
    <m/>
    <s v="по ДФО"/>
    <x v="135"/>
    <m/>
    <m/>
    <n v="2397445.2000000002"/>
    <m/>
    <m/>
    <m/>
    <n v="1172226053.7500622"/>
    <n v="19.633197947621031"/>
    <m/>
    <n v="99.3"/>
  </r>
  <r>
    <x v="2"/>
    <m/>
    <s v="по ДФО"/>
    <x v="136"/>
    <m/>
    <m/>
    <n v="357287.3"/>
    <m/>
    <m/>
    <m/>
    <n v="56847621.153506123"/>
    <n v="0.95212062160505884"/>
    <m/>
    <n v="44.3"/>
  </r>
  <r>
    <x v="2"/>
    <m/>
    <s v="по ДФО"/>
    <x v="137"/>
    <m/>
    <m/>
    <n v="1900850.8"/>
    <m/>
    <m/>
    <m/>
    <n v="94995016.345551386"/>
    <n v="1.5910377985399786"/>
    <m/>
    <n v="158.5"/>
  </r>
  <r>
    <x v="3"/>
    <m/>
    <s v="по ДФО"/>
    <x v="126"/>
    <m/>
    <m/>
    <n v="741105.3"/>
    <m/>
    <m/>
    <m/>
    <n v="6037509275.6000004"/>
    <n v="100"/>
    <m/>
    <n v="98.1"/>
  </r>
  <r>
    <x v="3"/>
    <m/>
    <s v="по ДФО"/>
    <x v="127"/>
    <m/>
    <m/>
    <n v="307198.2"/>
    <m/>
    <m/>
    <m/>
    <n v="302800398.5"/>
    <n v="5.015319806194551"/>
    <m/>
    <n v="100.1"/>
  </r>
  <r>
    <x v="3"/>
    <m/>
    <s v="по ДФО"/>
    <x v="128"/>
    <m/>
    <m/>
    <n v="1160397.1000000001"/>
    <m/>
    <m/>
    <m/>
    <n v="1133688196.8"/>
    <n v="18.777415405085822"/>
    <m/>
    <n v="90.7"/>
  </r>
  <r>
    <x v="3"/>
    <m/>
    <s v="по ДФО"/>
    <x v="129"/>
    <m/>
    <m/>
    <n v="400092.5"/>
    <m/>
    <m/>
    <m/>
    <n v="422734532.60000002"/>
    <n v="7.0018034474653321"/>
    <m/>
    <n v="104.5"/>
  </r>
  <r>
    <x v="3"/>
    <m/>
    <s v="по ДФО"/>
    <x v="130"/>
    <m/>
    <m/>
    <n v="949053.9"/>
    <m/>
    <m/>
    <m/>
    <n v="296429400"/>
    <n v="4.909796183634703"/>
    <m/>
    <n v="99.8"/>
  </r>
  <r>
    <x v="3"/>
    <m/>
    <s v="по ДФО"/>
    <x v="131"/>
    <m/>
    <m/>
    <n v="585986.69999999995"/>
    <m/>
    <m/>
    <m/>
    <n v="1105672590.5"/>
    <n v="18.313389512600288"/>
    <m/>
    <n v="98.5"/>
  </r>
  <r>
    <x v="3"/>
    <m/>
    <s v="по ДФО"/>
    <x v="132"/>
    <m/>
    <m/>
    <n v="654933.19999999995"/>
    <m/>
    <m/>
    <m/>
    <n v="856904810.39999998"/>
    <n v="14.193018532710111"/>
    <m/>
    <n v="100.4"/>
  </r>
  <r>
    <x v="3"/>
    <m/>
    <s v="по ДФО"/>
    <x v="133"/>
    <m/>
    <m/>
    <n v="571690.80000000005"/>
    <m/>
    <m/>
    <m/>
    <n v="449317505.80000001"/>
    <n v="7.4421004637768835"/>
    <m/>
    <n v="101.5"/>
  </r>
  <r>
    <x v="3"/>
    <m/>
    <s v="по ДФО"/>
    <x v="134"/>
    <m/>
    <m/>
    <n v="2042710.4"/>
    <m/>
    <m/>
    <m/>
    <n v="285146025.60000002"/>
    <n v="4.7229082819365535"/>
    <m/>
    <n v="105"/>
  </r>
  <r>
    <x v="3"/>
    <m/>
    <s v="по ДФО"/>
    <x v="135"/>
    <m/>
    <m/>
    <n v="2057114.7"/>
    <m/>
    <m/>
    <m/>
    <n v="1001689396.6"/>
    <n v="16.591103232722627"/>
    <m/>
    <n v="98.1"/>
  </r>
  <r>
    <x v="3"/>
    <m/>
    <s v="по ДФО"/>
    <x v="136"/>
    <m/>
    <m/>
    <n v="401373.9"/>
    <m/>
    <m/>
    <m/>
    <n v="63177058.200000003"/>
    <n v="1.0464092942320413"/>
    <m/>
    <n v="101.5"/>
  </r>
  <r>
    <x v="3"/>
    <m/>
    <s v="по ДФО"/>
    <x v="137"/>
    <m/>
    <m/>
    <n v="2403409.5"/>
    <m/>
    <m/>
    <m/>
    <n v="119949360.59999999"/>
    <n v="1.9867358396410839"/>
    <m/>
    <n v="100.9"/>
  </r>
  <r>
    <x v="4"/>
    <m/>
    <s v="по ДФО"/>
    <x v="126"/>
    <m/>
    <m/>
    <n v="950614.1"/>
    <m/>
    <m/>
    <m/>
    <n v="7593744751.1792774"/>
    <n v="100"/>
    <m/>
    <n v="106.5"/>
  </r>
  <r>
    <x v="4"/>
    <m/>
    <s v="по ДФО"/>
    <x v="127"/>
    <m/>
    <m/>
    <n v="363621.5"/>
    <m/>
    <m/>
    <m/>
    <n v="356150162.24767405"/>
    <n v="4.6900465306312196"/>
    <m/>
    <n v="104.5"/>
  </r>
  <r>
    <x v="4"/>
    <m/>
    <s v="по ДФО"/>
    <x v="128"/>
    <m/>
    <m/>
    <n v="1684839.3"/>
    <m/>
    <m/>
    <m/>
    <n v="1672273783.2492082"/>
    <n v="22.021727593484243"/>
    <m/>
    <n v="116"/>
  </r>
  <r>
    <x v="4"/>
    <m/>
    <s v="по ДФО"/>
    <x v="129"/>
    <m/>
    <m/>
    <n v="512723.1"/>
    <m/>
    <m/>
    <m/>
    <n v="516630091.06180948"/>
    <n v="6.8033639263629304"/>
    <m/>
    <n v="105.4"/>
  </r>
  <r>
    <x v="4"/>
    <m/>
    <s v="по ДФО"/>
    <x v="130"/>
    <m/>
    <m/>
    <n v="1199105.8"/>
    <m/>
    <m/>
    <m/>
    <n v="351233672.24358958"/>
    <n v="4.6253025845916724"/>
    <m/>
    <n v="107.5"/>
  </r>
  <r>
    <x v="4"/>
    <m/>
    <s v="по ДФО"/>
    <x v="131"/>
    <m/>
    <m/>
    <n v="731915.2"/>
    <m/>
    <m/>
    <m/>
    <n v="1354099499.794404"/>
    <n v="17.831775285627266"/>
    <m/>
    <n v="107.2"/>
  </r>
  <r>
    <x v="4"/>
    <m/>
    <s v="по ДФО"/>
    <x v="132"/>
    <m/>
    <m/>
    <n v="786590.9"/>
    <m/>
    <m/>
    <m/>
    <n v="1017795133.1121792"/>
    <n v="13.403072745553105"/>
    <m/>
    <n v="104.1"/>
  </r>
  <r>
    <x v="4"/>
    <m/>
    <s v="по ДФО"/>
    <x v="133"/>
    <m/>
    <m/>
    <n v="713306.9"/>
    <m/>
    <m/>
    <m/>
    <n v="548269796.77885282"/>
    <n v="7.220018775238775"/>
    <m/>
    <n v="107.5"/>
  </r>
  <r>
    <x v="4"/>
    <m/>
    <s v="по ДФО"/>
    <x v="134"/>
    <m/>
    <m/>
    <n v="2343311.4"/>
    <m/>
    <m/>
    <m/>
    <n v="320159607.01110673"/>
    <n v="4.2160965044471279"/>
    <m/>
    <n v="106.1"/>
  </r>
  <r>
    <x v="4"/>
    <m/>
    <s v="по ДФО"/>
    <x v="135"/>
    <m/>
    <m/>
    <n v="2647233.9"/>
    <m/>
    <m/>
    <m/>
    <n v="1237949818.2441392"/>
    <n v="16.302231096876028"/>
    <m/>
    <n v="97.5"/>
  </r>
  <r>
    <x v="4"/>
    <m/>
    <s v="по ДФО"/>
    <x v="136"/>
    <m/>
    <m/>
    <n v="523964.8"/>
    <m/>
    <m/>
    <m/>
    <n v="79156936.988535255"/>
    <n v="1.0423965985456978"/>
    <m/>
    <n v="104.3"/>
  </r>
  <r>
    <x v="4"/>
    <m/>
    <s v="по ДФО"/>
    <x v="137"/>
    <m/>
    <m/>
    <n v="2932794"/>
    <m/>
    <m/>
    <m/>
    <n v="140026250.44778109"/>
    <n v="1.8439683586419675"/>
    <m/>
    <n v="106.1"/>
  </r>
  <r>
    <x v="5"/>
    <m/>
    <s v="по ДФО"/>
    <x v="126"/>
    <m/>
    <m/>
    <n v="1090778.1000000001"/>
    <m/>
    <m/>
    <m/>
    <n v="8655564275.1071205"/>
    <n v="100"/>
    <m/>
    <n v="99.8"/>
  </r>
  <r>
    <x v="5"/>
    <m/>
    <s v="по ДФО"/>
    <x v="127"/>
    <m/>
    <m/>
    <n v="457864.5"/>
    <m/>
    <m/>
    <m/>
    <n v="447008536.58761746"/>
    <n v="5.1644066450200938"/>
    <m/>
    <n v="110.3"/>
  </r>
  <r>
    <x v="5"/>
    <m/>
    <s v="по ДФО"/>
    <x v="128"/>
    <m/>
    <m/>
    <n v="2029719.8"/>
    <m/>
    <m/>
    <m/>
    <n v="2025049385.7734399"/>
    <n v="23.395925689066392"/>
    <m/>
    <n v="104"/>
  </r>
  <r>
    <x v="5"/>
    <m/>
    <s v="по ДФО"/>
    <x v="129"/>
    <m/>
    <m/>
    <n v="549172"/>
    <m/>
    <m/>
    <m/>
    <n v="547235633.57220161"/>
    <n v="6.3223565348133128"/>
    <m/>
    <n v="97"/>
  </r>
  <r>
    <x v="5"/>
    <m/>
    <s v="по ДФО"/>
    <x v="130"/>
    <m/>
    <m/>
    <n v="1228904.5"/>
    <m/>
    <m/>
    <m/>
    <n v="357183538.31141108"/>
    <n v="4.1266349247575844"/>
    <m/>
    <n v="91.3"/>
  </r>
  <r>
    <x v="5"/>
    <m/>
    <s v="по ДФО"/>
    <x v="131"/>
    <m/>
    <m/>
    <n v="840706.9"/>
    <m/>
    <m/>
    <m/>
    <n v="1539350317.1378698"/>
    <n v="17.78451719854878"/>
    <m/>
    <n v="102.6"/>
  </r>
  <r>
    <x v="5"/>
    <m/>
    <s v="по ДФО"/>
    <x v="132"/>
    <m/>
    <m/>
    <n v="828825.8"/>
    <m/>
    <m/>
    <m/>
    <n v="1067881505.7928822"/>
    <n v="12.337514595831086"/>
    <m/>
    <n v="97.1"/>
  </r>
  <r>
    <x v="5"/>
    <m/>
    <s v="по ДФО"/>
    <x v="133"/>
    <m/>
    <m/>
    <n v="794644.1"/>
    <m/>
    <m/>
    <m/>
    <n v="603837326.19176447"/>
    <n v="6.976290707335675"/>
    <m/>
    <n v="102.2"/>
  </r>
  <r>
    <x v="5"/>
    <m/>
    <s v="по ДФО"/>
    <x v="134"/>
    <m/>
    <m/>
    <n v="2338219.1"/>
    <m/>
    <m/>
    <m/>
    <n v="315919119.16609681"/>
    <n v="3.649896287809463"/>
    <m/>
    <n v="92.3"/>
  </r>
  <r>
    <x v="5"/>
    <m/>
    <s v="по ДФО"/>
    <x v="135"/>
    <m/>
    <m/>
    <n v="3303417"/>
    <m/>
    <m/>
    <m/>
    <n v="1530380610.8745062"/>
    <n v="17.680887833919602"/>
    <m/>
    <n v="95.5"/>
  </r>
  <r>
    <x v="5"/>
    <m/>
    <s v="по ДФО"/>
    <x v="136"/>
    <m/>
    <m/>
    <n v="543204.80000000005"/>
    <m/>
    <m/>
    <m/>
    <n v="80676231.827266783"/>
    <n v="0.93207362643342329"/>
    <m/>
    <n v="97.7"/>
  </r>
  <r>
    <x v="5"/>
    <m/>
    <s v="по ДФО"/>
    <x v="137"/>
    <m/>
    <m/>
    <n v="2946171.5"/>
    <m/>
    <m/>
    <m/>
    <n v="141042069.87206352"/>
    <n v="1.6294959564645828"/>
    <m/>
    <n v="94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updatedVersion="4" minRefreshableVersion="3" showDrill="0" rowGrandTotals="0" colGrandTotals="0" itemPrintTitles="1" createdVersion="5" indent="0" compact="0" compactData="0" multipleFieldFilters="0">
  <location ref="A3:H23" firstHeaderRow="0" firstDataRow="1" firstDataCol="2"/>
  <pivotFields count="14">
    <pivotField compact="0" outline="0" showAll="0" defaultSubtotal="0">
      <items count="6">
        <item h="1" x="0"/>
        <item h="1" x="1"/>
        <item h="1" x="2"/>
        <item h="1" x="3"/>
        <item h="1" x="4"/>
        <item x="5"/>
      </items>
    </pivotField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20"/>
        <item h="1" x="21"/>
      </items>
    </pivotField>
    <pivotField axis="axisRow" compact="0" outline="0" showAll="0" defaultSubtotal="0">
      <items count="22">
        <item x="5"/>
        <item x="0"/>
        <item x="15"/>
        <item x="14"/>
        <item x="17"/>
        <item x="10"/>
        <item x="18"/>
        <item x="9"/>
        <item x="12"/>
        <item x="13"/>
        <item x="11"/>
        <item x="2"/>
        <item x="20"/>
        <item x="4"/>
        <item x="3"/>
        <item x="16"/>
        <item x="21"/>
        <item x="19"/>
        <item x="1"/>
        <item x="6"/>
        <item x="7"/>
        <item x="8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numFmtId="3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2"/>
  </rowFields>
  <rowItems count="20">
    <i>
      <x/>
      <x v="1"/>
    </i>
    <i>
      <x v="1"/>
      <x v="18"/>
    </i>
    <i>
      <x v="2"/>
      <x v="11"/>
    </i>
    <i>
      <x v="3"/>
      <x v="14"/>
    </i>
    <i>
      <x v="4"/>
      <x v="13"/>
    </i>
    <i>
      <x v="5"/>
      <x/>
    </i>
    <i>
      <x v="6"/>
      <x v="19"/>
    </i>
    <i>
      <x v="7"/>
      <x v="20"/>
    </i>
    <i>
      <x v="8"/>
      <x v="21"/>
    </i>
    <i>
      <x v="9"/>
      <x v="7"/>
    </i>
    <i>
      <x v="10"/>
      <x v="5"/>
    </i>
    <i>
      <x v="11"/>
      <x v="10"/>
    </i>
    <i>
      <x v="12"/>
      <x v="8"/>
    </i>
    <i>
      <x v="13"/>
      <x v="9"/>
    </i>
    <i>
      <x v="14"/>
      <x v="3"/>
    </i>
    <i>
      <x v="15"/>
      <x v="2"/>
    </i>
    <i>
      <x v="16"/>
      <x v="15"/>
    </i>
    <i>
      <x v="17"/>
      <x v="4"/>
    </i>
    <i>
      <x v="18"/>
      <x v="6"/>
    </i>
    <i>
      <x v="19"/>
      <x v="1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Выпуск товаров и услуг, тыс. рублей" fld="3" baseField="2" baseItem="1" numFmtId="3"/>
    <dataField name="Промежуточное потребление,  тыс. рублей" fld="6" baseField="0" baseItem="0" numFmtId="3"/>
    <dataField name="Удельный вес промежуточного потребления в объеме выпуска товаров,  %" fld="8" baseField="2" baseItem="1" numFmtId="164"/>
    <dataField name="Валовая добавленная стоимость в основных ценах, тыс рублей" fld="10" baseField="0" baseItem="0" numFmtId="3"/>
    <dataField name="Структура валовой добавленной стоимости в основных ценах, % к итогу" fld="11" baseField="0" baseItem="0" numFmtId="164"/>
    <dataField name="Индекс физического объема валовой добавленной стоимости, %" fld="13" baseField="2" baseItem="1" numFmtId="164"/>
  </dataFields>
  <formats count="103">
    <format dxfId="323">
      <pivotArea dataOnly="0" labelOnly="1" outline="0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322">
      <pivotArea dataOnly="0" labelOnly="1" outline="0" fieldPosition="0">
        <references count="2">
          <reference field="1" count="1" selected="0">
            <x v="1"/>
          </reference>
          <reference field="2" count="1">
            <x v="18"/>
          </reference>
        </references>
      </pivotArea>
    </format>
    <format dxfId="321">
      <pivotArea dataOnly="0" labelOnly="1" outline="0" fieldPosition="0">
        <references count="2">
          <reference field="1" count="1" selected="0">
            <x v="2"/>
          </reference>
          <reference field="2" count="1">
            <x v="11"/>
          </reference>
        </references>
      </pivotArea>
    </format>
    <format dxfId="320">
      <pivotArea dataOnly="0" labelOnly="1" outline="0" fieldPosition="0">
        <references count="2">
          <reference field="1" count="1" selected="0">
            <x v="3"/>
          </reference>
          <reference field="2" count="1">
            <x v="14"/>
          </reference>
        </references>
      </pivotArea>
    </format>
    <format dxfId="319">
      <pivotArea dataOnly="0" labelOnly="1" outline="0" fieldPosition="0">
        <references count="2">
          <reference field="1" count="1" selected="0">
            <x v="4"/>
          </reference>
          <reference field="2" count="1">
            <x v="13"/>
          </reference>
        </references>
      </pivotArea>
    </format>
    <format dxfId="318">
      <pivotArea dataOnly="0" labelOnly="1" outline="0" fieldPosition="0">
        <references count="2">
          <reference field="1" count="1" selected="0">
            <x v="5"/>
          </reference>
          <reference field="2" count="1">
            <x v="0"/>
          </reference>
        </references>
      </pivotArea>
    </format>
    <format dxfId="317">
      <pivotArea dataOnly="0" labelOnly="1" outline="0" fieldPosition="0">
        <references count="2">
          <reference field="1" count="1" selected="0">
            <x v="6"/>
          </reference>
          <reference field="2" count="1">
            <x v="19"/>
          </reference>
        </references>
      </pivotArea>
    </format>
    <format dxfId="316">
      <pivotArea dataOnly="0" labelOnly="1" outline="0" fieldPosition="0">
        <references count="2">
          <reference field="1" count="1" selected="0">
            <x v="7"/>
          </reference>
          <reference field="2" count="1">
            <x v="20"/>
          </reference>
        </references>
      </pivotArea>
    </format>
    <format dxfId="315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314">
      <pivotArea dataOnly="0" labelOnly="1" outline="0" fieldPosition="0">
        <references count="2">
          <reference field="1" count="1" selected="0">
            <x v="10"/>
          </reference>
          <reference field="2" count="1">
            <x v="5"/>
          </reference>
        </references>
      </pivotArea>
    </format>
    <format dxfId="313">
      <pivotArea dataOnly="0" labelOnly="1" outline="0" fieldPosition="0">
        <references count="2">
          <reference field="1" count="1" selected="0">
            <x v="11"/>
          </reference>
          <reference field="2" count="1">
            <x v="10"/>
          </reference>
        </references>
      </pivotArea>
    </format>
    <format dxfId="312">
      <pivotArea dataOnly="0" labelOnly="1" outline="0" fieldPosition="0">
        <references count="2">
          <reference field="1" count="1" selected="0">
            <x v="12"/>
          </reference>
          <reference field="2" count="1">
            <x v="8"/>
          </reference>
        </references>
      </pivotArea>
    </format>
    <format dxfId="311">
      <pivotArea dataOnly="0" labelOnly="1" outline="0" fieldPosition="0">
        <references count="2">
          <reference field="1" count="1" selected="0">
            <x v="13"/>
          </reference>
          <reference field="2" count="1">
            <x v="9"/>
          </reference>
        </references>
      </pivotArea>
    </format>
    <format dxfId="310">
      <pivotArea dataOnly="0" labelOnly="1" outline="0" fieldPosition="0">
        <references count="2">
          <reference field="1" count="1" selected="0">
            <x v="14"/>
          </reference>
          <reference field="2" count="1">
            <x v="3"/>
          </reference>
        </references>
      </pivotArea>
    </format>
    <format dxfId="309">
      <pivotArea dataOnly="0" labelOnly="1" outline="0" fieldPosition="0">
        <references count="2">
          <reference field="1" count="1" selected="0">
            <x v="15"/>
          </reference>
          <reference field="2" count="1">
            <x v="2"/>
          </reference>
        </references>
      </pivotArea>
    </format>
    <format dxfId="308">
      <pivotArea dataOnly="0" labelOnly="1" outline="0" fieldPosition="0">
        <references count="2">
          <reference field="1" count="1" selected="0">
            <x v="16"/>
          </reference>
          <reference field="2" count="1">
            <x v="15"/>
          </reference>
        </references>
      </pivotArea>
    </format>
    <format dxfId="307">
      <pivotArea dataOnly="0" labelOnly="1" outline="0" fieldPosition="0">
        <references count="2">
          <reference field="1" count="1" selected="0">
            <x v="17"/>
          </reference>
          <reference field="2" count="1">
            <x v="4"/>
          </reference>
        </references>
      </pivotArea>
    </format>
    <format dxfId="306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305">
      <pivotArea dataOnly="0" labelOnly="1" outline="0" fieldPosition="0">
        <references count="2">
          <reference field="1" count="1" selected="0">
            <x v="19"/>
          </reference>
          <reference field="2" count="1">
            <x v="17"/>
          </reference>
        </references>
      </pivotArea>
    </format>
    <format dxfId="304">
      <pivotArea dataOnly="0" labelOnly="1" outline="0" fieldPosition="0">
        <references count="2">
          <reference field="1" count="1" selected="0">
            <x v="8"/>
          </reference>
          <reference field="2" count="1">
            <x v="21"/>
          </reference>
        </references>
      </pivotArea>
    </format>
    <format dxfId="303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02">
      <pivotArea outline="0" fieldPosition="0">
        <references count="1">
          <reference field="4294967294" count="1">
            <x v="3"/>
          </reference>
        </references>
      </pivotArea>
    </format>
    <format dxfId="301">
      <pivotArea outline="0" fieldPosition="0">
        <references count="1">
          <reference field="4294967294" count="1">
            <x v="4"/>
          </reference>
        </references>
      </pivotArea>
    </format>
    <format dxfId="300">
      <pivotArea outline="0" fieldPosition="0">
        <references count="1">
          <reference field="4294967294" count="1">
            <x v="5"/>
          </reference>
        </references>
      </pivotArea>
    </format>
    <format dxfId="299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outline="0" fieldPosition="0">
        <references count="1">
          <reference field="1" count="0"/>
        </references>
      </pivotArea>
    </format>
    <format dxfId="295">
      <pivotArea dataOnly="0" labelOnly="1" outline="0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294">
      <pivotArea dataOnly="0" labelOnly="1" outline="0" fieldPosition="0">
        <references count="2">
          <reference field="1" count="1" selected="0">
            <x v="1"/>
          </reference>
          <reference field="2" count="1">
            <x v="18"/>
          </reference>
        </references>
      </pivotArea>
    </format>
    <format dxfId="293">
      <pivotArea dataOnly="0" labelOnly="1" outline="0" fieldPosition="0">
        <references count="2">
          <reference field="1" count="1" selected="0">
            <x v="2"/>
          </reference>
          <reference field="2" count="1">
            <x v="11"/>
          </reference>
        </references>
      </pivotArea>
    </format>
    <format dxfId="292">
      <pivotArea dataOnly="0" labelOnly="1" outline="0" fieldPosition="0">
        <references count="2">
          <reference field="1" count="1" selected="0">
            <x v="3"/>
          </reference>
          <reference field="2" count="1">
            <x v="14"/>
          </reference>
        </references>
      </pivotArea>
    </format>
    <format dxfId="291">
      <pivotArea dataOnly="0" labelOnly="1" outline="0" fieldPosition="0">
        <references count="2">
          <reference field="1" count="1" selected="0">
            <x v="4"/>
          </reference>
          <reference field="2" count="1">
            <x v="13"/>
          </reference>
        </references>
      </pivotArea>
    </format>
    <format dxfId="290">
      <pivotArea dataOnly="0" labelOnly="1" outline="0" fieldPosition="0">
        <references count="2">
          <reference field="1" count="1" selected="0">
            <x v="5"/>
          </reference>
          <reference field="2" count="1">
            <x v="0"/>
          </reference>
        </references>
      </pivotArea>
    </format>
    <format dxfId="289">
      <pivotArea dataOnly="0" labelOnly="1" outline="0" fieldPosition="0">
        <references count="2">
          <reference field="1" count="1" selected="0">
            <x v="6"/>
          </reference>
          <reference field="2" count="1">
            <x v="19"/>
          </reference>
        </references>
      </pivotArea>
    </format>
    <format dxfId="288">
      <pivotArea dataOnly="0" labelOnly="1" outline="0" fieldPosition="0">
        <references count="2">
          <reference field="1" count="1" selected="0">
            <x v="7"/>
          </reference>
          <reference field="2" count="1">
            <x v="20"/>
          </reference>
        </references>
      </pivotArea>
    </format>
    <format dxfId="287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286">
      <pivotArea dataOnly="0" labelOnly="1" outline="0" fieldPosition="0">
        <references count="2">
          <reference field="1" count="1" selected="0">
            <x v="8"/>
          </reference>
          <reference field="2" count="1">
            <x v="21"/>
          </reference>
        </references>
      </pivotArea>
    </format>
    <format dxfId="285">
      <pivotArea dataOnly="0" labelOnly="1" outline="0" fieldPosition="0">
        <references count="2">
          <reference field="1" count="1" selected="0">
            <x v="10"/>
          </reference>
          <reference field="2" count="1">
            <x v="5"/>
          </reference>
        </references>
      </pivotArea>
    </format>
    <format dxfId="284">
      <pivotArea dataOnly="0" labelOnly="1" outline="0" fieldPosition="0">
        <references count="2">
          <reference field="1" count="1" selected="0">
            <x v="11"/>
          </reference>
          <reference field="2" count="1">
            <x v="10"/>
          </reference>
        </references>
      </pivotArea>
    </format>
    <format dxfId="283">
      <pivotArea dataOnly="0" labelOnly="1" outline="0" fieldPosition="0">
        <references count="2">
          <reference field="1" count="1" selected="0">
            <x v="12"/>
          </reference>
          <reference field="2" count="1">
            <x v="8"/>
          </reference>
        </references>
      </pivotArea>
    </format>
    <format dxfId="282">
      <pivotArea dataOnly="0" labelOnly="1" outline="0" fieldPosition="0">
        <references count="2">
          <reference field="1" count="1" selected="0">
            <x v="13"/>
          </reference>
          <reference field="2" count="1">
            <x v="9"/>
          </reference>
        </references>
      </pivotArea>
    </format>
    <format dxfId="281">
      <pivotArea dataOnly="0" labelOnly="1" outline="0" fieldPosition="0">
        <references count="2">
          <reference field="1" count="1" selected="0">
            <x v="14"/>
          </reference>
          <reference field="2" count="1">
            <x v="3"/>
          </reference>
        </references>
      </pivotArea>
    </format>
    <format dxfId="280">
      <pivotArea dataOnly="0" labelOnly="1" outline="0" fieldPosition="0">
        <references count="2">
          <reference field="1" count="1" selected="0">
            <x v="15"/>
          </reference>
          <reference field="2" count="1">
            <x v="2"/>
          </reference>
        </references>
      </pivotArea>
    </format>
    <format dxfId="279">
      <pivotArea dataOnly="0" labelOnly="1" outline="0" fieldPosition="0">
        <references count="2">
          <reference field="1" count="1" selected="0">
            <x v="16"/>
          </reference>
          <reference field="2" count="1">
            <x v="15"/>
          </reference>
        </references>
      </pivotArea>
    </format>
    <format dxfId="278">
      <pivotArea dataOnly="0" labelOnly="1" outline="0" fieldPosition="0">
        <references count="2">
          <reference field="1" count="1" selected="0">
            <x v="17"/>
          </reference>
          <reference field="2" count="1">
            <x v="4"/>
          </reference>
        </references>
      </pivotArea>
    </format>
    <format dxfId="277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276">
      <pivotArea dataOnly="0" labelOnly="1" outline="0" fieldPosition="0">
        <references count="2">
          <reference field="1" count="1" selected="0">
            <x v="19"/>
          </reference>
          <reference field="2" count="1">
            <x v="17"/>
          </reference>
        </references>
      </pivotArea>
    </format>
    <format dxfId="275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  <format dxfId="274">
      <pivotArea outline="0" collapsedLevelsAreSubtotals="1" fieldPosition="0"/>
    </format>
    <format dxfId="273">
      <pivotArea dataOnly="0" labelOnly="1" outline="0" fieldPosition="0">
        <references count="1">
          <reference field="1" count="0"/>
        </references>
      </pivotArea>
    </format>
    <format dxfId="272">
      <pivotArea dataOnly="0" labelOnly="1" outline="0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271">
      <pivotArea dataOnly="0" labelOnly="1" outline="0" fieldPosition="0">
        <references count="2">
          <reference field="1" count="1" selected="0">
            <x v="1"/>
          </reference>
          <reference field="2" count="1">
            <x v="18"/>
          </reference>
        </references>
      </pivotArea>
    </format>
    <format dxfId="270">
      <pivotArea dataOnly="0" labelOnly="1" outline="0" fieldPosition="0">
        <references count="2">
          <reference field="1" count="1" selected="0">
            <x v="2"/>
          </reference>
          <reference field="2" count="1">
            <x v="11"/>
          </reference>
        </references>
      </pivotArea>
    </format>
    <format dxfId="269">
      <pivotArea dataOnly="0" labelOnly="1" outline="0" fieldPosition="0">
        <references count="2">
          <reference field="1" count="1" selected="0">
            <x v="3"/>
          </reference>
          <reference field="2" count="1">
            <x v="14"/>
          </reference>
        </references>
      </pivotArea>
    </format>
    <format dxfId="268">
      <pivotArea dataOnly="0" labelOnly="1" outline="0" fieldPosition="0">
        <references count="2">
          <reference field="1" count="1" selected="0">
            <x v="4"/>
          </reference>
          <reference field="2" count="1">
            <x v="13"/>
          </reference>
        </references>
      </pivotArea>
    </format>
    <format dxfId="267">
      <pivotArea dataOnly="0" labelOnly="1" outline="0" fieldPosition="0">
        <references count="2">
          <reference field="1" count="1" selected="0">
            <x v="5"/>
          </reference>
          <reference field="2" count="1">
            <x v="0"/>
          </reference>
        </references>
      </pivotArea>
    </format>
    <format dxfId="266">
      <pivotArea dataOnly="0" labelOnly="1" outline="0" fieldPosition="0">
        <references count="2">
          <reference field="1" count="1" selected="0">
            <x v="6"/>
          </reference>
          <reference field="2" count="1">
            <x v="19"/>
          </reference>
        </references>
      </pivotArea>
    </format>
    <format dxfId="265">
      <pivotArea dataOnly="0" labelOnly="1" outline="0" fieldPosition="0">
        <references count="2">
          <reference field="1" count="1" selected="0">
            <x v="7"/>
          </reference>
          <reference field="2" count="1">
            <x v="20"/>
          </reference>
        </references>
      </pivotArea>
    </format>
    <format dxfId="264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263">
      <pivotArea dataOnly="0" labelOnly="1" outline="0" fieldPosition="0">
        <references count="2">
          <reference field="1" count="1" selected="0">
            <x v="8"/>
          </reference>
          <reference field="2" count="1">
            <x v="21"/>
          </reference>
        </references>
      </pivotArea>
    </format>
    <format dxfId="262">
      <pivotArea dataOnly="0" labelOnly="1" outline="0" fieldPosition="0">
        <references count="2">
          <reference field="1" count="1" selected="0">
            <x v="10"/>
          </reference>
          <reference field="2" count="1">
            <x v="5"/>
          </reference>
        </references>
      </pivotArea>
    </format>
    <format dxfId="261">
      <pivotArea dataOnly="0" labelOnly="1" outline="0" fieldPosition="0">
        <references count="2">
          <reference field="1" count="1" selected="0">
            <x v="11"/>
          </reference>
          <reference field="2" count="1">
            <x v="10"/>
          </reference>
        </references>
      </pivotArea>
    </format>
    <format dxfId="260">
      <pivotArea dataOnly="0" labelOnly="1" outline="0" fieldPosition="0">
        <references count="2">
          <reference field="1" count="1" selected="0">
            <x v="12"/>
          </reference>
          <reference field="2" count="1">
            <x v="8"/>
          </reference>
        </references>
      </pivotArea>
    </format>
    <format dxfId="259">
      <pivotArea dataOnly="0" labelOnly="1" outline="0" fieldPosition="0">
        <references count="2">
          <reference field="1" count="1" selected="0">
            <x v="13"/>
          </reference>
          <reference field="2" count="1">
            <x v="9"/>
          </reference>
        </references>
      </pivotArea>
    </format>
    <format dxfId="258">
      <pivotArea dataOnly="0" labelOnly="1" outline="0" fieldPosition="0">
        <references count="2">
          <reference field="1" count="1" selected="0">
            <x v="14"/>
          </reference>
          <reference field="2" count="1">
            <x v="3"/>
          </reference>
        </references>
      </pivotArea>
    </format>
    <format dxfId="257">
      <pivotArea dataOnly="0" labelOnly="1" outline="0" fieldPosition="0">
        <references count="2">
          <reference field="1" count="1" selected="0">
            <x v="15"/>
          </reference>
          <reference field="2" count="1">
            <x v="2"/>
          </reference>
        </references>
      </pivotArea>
    </format>
    <format dxfId="256">
      <pivotArea dataOnly="0" labelOnly="1" outline="0" fieldPosition="0">
        <references count="2">
          <reference field="1" count="1" selected="0">
            <x v="16"/>
          </reference>
          <reference field="2" count="1">
            <x v="15"/>
          </reference>
        </references>
      </pivotArea>
    </format>
    <format dxfId="255">
      <pivotArea dataOnly="0" labelOnly="1" outline="0" fieldPosition="0">
        <references count="2">
          <reference field="1" count="1" selected="0">
            <x v="17"/>
          </reference>
          <reference field="2" count="1">
            <x v="4"/>
          </reference>
        </references>
      </pivotArea>
    </format>
    <format dxfId="254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253">
      <pivotArea dataOnly="0" labelOnly="1" outline="0" fieldPosition="0">
        <references count="2">
          <reference field="1" count="1" selected="0">
            <x v="19"/>
          </reference>
          <reference field="2" count="1">
            <x v="17"/>
          </reference>
        </references>
      </pivotArea>
    </format>
    <format dxfId="252">
      <pivotArea dataOnly="0" labelOnly="1" outline="0" fieldPosition="0">
        <references count="1">
          <reference field="1" count="0"/>
        </references>
      </pivotArea>
    </format>
    <format dxfId="251">
      <pivotArea dataOnly="0" labelOnly="1" outline="0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250">
      <pivotArea dataOnly="0" labelOnly="1" outline="0" fieldPosition="0">
        <references count="2">
          <reference field="1" count="1" selected="0">
            <x v="1"/>
          </reference>
          <reference field="2" count="1">
            <x v="18"/>
          </reference>
        </references>
      </pivotArea>
    </format>
    <format dxfId="249">
      <pivotArea dataOnly="0" labelOnly="1" outline="0" fieldPosition="0">
        <references count="2">
          <reference field="1" count="1" selected="0">
            <x v="2"/>
          </reference>
          <reference field="2" count="1">
            <x v="11"/>
          </reference>
        </references>
      </pivotArea>
    </format>
    <format dxfId="248">
      <pivotArea dataOnly="0" labelOnly="1" outline="0" fieldPosition="0">
        <references count="2">
          <reference field="1" count="1" selected="0">
            <x v="3"/>
          </reference>
          <reference field="2" count="1">
            <x v="14"/>
          </reference>
        </references>
      </pivotArea>
    </format>
    <format dxfId="247">
      <pivotArea dataOnly="0" labelOnly="1" outline="0" fieldPosition="0">
        <references count="2">
          <reference field="1" count="1" selected="0">
            <x v="4"/>
          </reference>
          <reference field="2" count="1">
            <x v="13"/>
          </reference>
        </references>
      </pivotArea>
    </format>
    <format dxfId="246">
      <pivotArea dataOnly="0" labelOnly="1" outline="0" fieldPosition="0">
        <references count="2">
          <reference field="1" count="1" selected="0">
            <x v="5"/>
          </reference>
          <reference field="2" count="1">
            <x v="0"/>
          </reference>
        </references>
      </pivotArea>
    </format>
    <format dxfId="245">
      <pivotArea dataOnly="0" labelOnly="1" outline="0" fieldPosition="0">
        <references count="2">
          <reference field="1" count="1" selected="0">
            <x v="6"/>
          </reference>
          <reference field="2" count="1">
            <x v="19"/>
          </reference>
        </references>
      </pivotArea>
    </format>
    <format dxfId="244">
      <pivotArea dataOnly="0" labelOnly="1" outline="0" fieldPosition="0">
        <references count="2">
          <reference field="1" count="1" selected="0">
            <x v="7"/>
          </reference>
          <reference field="2" count="1">
            <x v="20"/>
          </reference>
        </references>
      </pivotArea>
    </format>
    <format dxfId="243">
      <pivotArea dataOnly="0" labelOnly="1" outline="0" fieldPosition="0">
        <references count="2">
          <reference field="1" count="1" selected="0">
            <x v="9"/>
          </reference>
          <reference field="2" count="1">
            <x v="7"/>
          </reference>
        </references>
      </pivotArea>
    </format>
    <format dxfId="242">
      <pivotArea dataOnly="0" labelOnly="1" outline="0" fieldPosition="0">
        <references count="2">
          <reference field="1" count="1" selected="0">
            <x v="8"/>
          </reference>
          <reference field="2" count="1">
            <x v="21"/>
          </reference>
        </references>
      </pivotArea>
    </format>
    <format dxfId="241">
      <pivotArea dataOnly="0" labelOnly="1" outline="0" fieldPosition="0">
        <references count="2">
          <reference field="1" count="1" selected="0">
            <x v="10"/>
          </reference>
          <reference field="2" count="1">
            <x v="5"/>
          </reference>
        </references>
      </pivotArea>
    </format>
    <format dxfId="240">
      <pivotArea dataOnly="0" labelOnly="1" outline="0" fieldPosition="0">
        <references count="2">
          <reference field="1" count="1" selected="0">
            <x v="11"/>
          </reference>
          <reference field="2" count="1">
            <x v="10"/>
          </reference>
        </references>
      </pivotArea>
    </format>
    <format dxfId="239">
      <pivotArea dataOnly="0" labelOnly="1" outline="0" fieldPosition="0">
        <references count="2">
          <reference field="1" count="1" selected="0">
            <x v="12"/>
          </reference>
          <reference field="2" count="1">
            <x v="8"/>
          </reference>
        </references>
      </pivotArea>
    </format>
    <format dxfId="238">
      <pivotArea dataOnly="0" labelOnly="1" outline="0" fieldPosition="0">
        <references count="2">
          <reference field="1" count="1" selected="0">
            <x v="13"/>
          </reference>
          <reference field="2" count="1">
            <x v="9"/>
          </reference>
        </references>
      </pivotArea>
    </format>
    <format dxfId="237">
      <pivotArea dataOnly="0" labelOnly="1" outline="0" fieldPosition="0">
        <references count="2">
          <reference field="1" count="1" selected="0">
            <x v="14"/>
          </reference>
          <reference field="2" count="1">
            <x v="3"/>
          </reference>
        </references>
      </pivotArea>
    </format>
    <format dxfId="236">
      <pivotArea dataOnly="0" labelOnly="1" outline="0" fieldPosition="0">
        <references count="2">
          <reference field="1" count="1" selected="0">
            <x v="15"/>
          </reference>
          <reference field="2" count="1">
            <x v="2"/>
          </reference>
        </references>
      </pivotArea>
    </format>
    <format dxfId="235">
      <pivotArea dataOnly="0" labelOnly="1" outline="0" fieldPosition="0">
        <references count="2">
          <reference field="1" count="1" selected="0">
            <x v="16"/>
          </reference>
          <reference field="2" count="1">
            <x v="15"/>
          </reference>
        </references>
      </pivotArea>
    </format>
    <format dxfId="234">
      <pivotArea dataOnly="0" labelOnly="1" outline="0" fieldPosition="0">
        <references count="2">
          <reference field="1" count="1" selected="0">
            <x v="17"/>
          </reference>
          <reference field="2" count="1">
            <x v="4"/>
          </reference>
        </references>
      </pivotArea>
    </format>
    <format dxfId="233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232">
      <pivotArea dataOnly="0" labelOnly="1" outline="0" fieldPosition="0">
        <references count="2">
          <reference field="1" count="1" selected="0">
            <x v="19"/>
          </reference>
          <reference field="2" count="1">
            <x v="17"/>
          </reference>
        </references>
      </pivotArea>
    </format>
    <format dxfId="231">
      <pivotArea outline="0" fieldPosition="0">
        <references count="1">
          <reference field="4294967294" count="1">
            <x v="2"/>
          </reference>
        </references>
      </pivotArea>
    </format>
    <format dxfId="23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6">
      <pivotArea field="1" type="button" dataOnly="0" labelOnly="1" outline="0" axis="axisRow" fieldPosition="0"/>
    </format>
    <format dxfId="225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  <format dxfId="223">
      <pivotArea field="2" type="button" dataOnly="0" labelOnly="1" outline="0" axis="axisRow" fieldPosition="1"/>
    </format>
    <format dxfId="222">
      <pivotArea field="2" type="button" dataOnly="0" labelOnly="1" outline="0" axis="axisRow" fieldPosition="1"/>
    </format>
    <format dxfId="221">
      <pivotArea field="2" type="button" dataOnly="0" labelOnly="1" outline="0" axis="axisRow" fieldPosition="1"/>
    </format>
  </formats>
  <conditionalFormats count="1">
    <conditionalFormat type="all" priority="1">
      <pivotAreas count="1">
        <pivotArea type="data" outline="0" collapsedLevelsAreSubtotals="1" fieldPosition="0">
          <references count="2">
            <reference field="4294967294" count="1" selected="0">
              <x v="4"/>
            </reference>
            <reference field="1" count="19" selected="0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5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5" indent="0" outline="1" outlineData="1" multipleFieldFilters="0" chartFormat="7">
  <location ref="A3:B13" firstHeaderRow="1" firstDataRow="1" firstDataCol="1"/>
  <pivotFields count="14">
    <pivotField showAll="0">
      <items count="7">
        <item h="1" x="0"/>
        <item h="1" x="1"/>
        <item h="1" x="2"/>
        <item h="1" x="3"/>
        <item h="1" x="4"/>
        <item x="5"/>
        <item t="default"/>
      </items>
    </pivotField>
    <pivotField axis="axisRow" showAll="0">
      <items count="23">
        <item h="1" x="0"/>
        <item x="1"/>
        <item x="2"/>
        <item x="3"/>
        <item h="1" x="4"/>
        <item h="1" x="5"/>
        <item x="6"/>
        <item x="7"/>
        <item h="1" x="9"/>
        <item h="1" x="10"/>
        <item h="1" x="11"/>
        <item x="8"/>
        <item x="12"/>
        <item h="1" x="13"/>
        <item h="1" x="14"/>
        <item x="15"/>
        <item h="1" x="16"/>
        <item h="1" x="17"/>
        <item h="1" x="18"/>
        <item h="1" x="19"/>
        <item x="20"/>
        <item h="1" x="21"/>
        <item t="default"/>
      </items>
    </pivotField>
    <pivotField showAll="0"/>
    <pivotField showAll="0" defaultSubtotal="0"/>
    <pivotField showAll="0" defaultSubtotal="0"/>
    <pivotField showAll="0"/>
    <pivotField numFmtId="3" showAll="0" defaultSubtotal="0"/>
    <pivotField showAll="0"/>
    <pivotField showAll="0" defaultSubtotal="0"/>
    <pivotField showAll="0"/>
    <pivotField showAll="0"/>
    <pivotField dataField="1" showAll="0"/>
    <pivotField showAll="0"/>
    <pivotField showAll="0"/>
  </pivotFields>
  <rowFields count="1">
    <field x="1"/>
  </rowFields>
  <rowItems count="10">
    <i>
      <x v="1"/>
    </i>
    <i>
      <x v="2"/>
    </i>
    <i>
      <x v="3"/>
    </i>
    <i>
      <x v="6"/>
    </i>
    <i>
      <x v="7"/>
    </i>
    <i>
      <x v="11"/>
    </i>
    <i>
      <x v="12"/>
    </i>
    <i>
      <x v="15"/>
    </i>
    <i>
      <x v="20"/>
    </i>
    <i t="grand">
      <x/>
    </i>
  </rowItems>
  <colItems count="1">
    <i/>
  </colItems>
  <dataFields count="1">
    <dataField name="Сумма по полю Структура ВДС" fld="11" baseField="1" baseItem="0"/>
  </dataFields>
  <formats count="1">
    <format dxfId="220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5" indent="0" outline="1" outlineData="1" multipleFieldFilters="0" chartFormat="9">
  <location ref="E72:F84" firstHeaderRow="1" firstDataRow="1" firstDataCol="1"/>
  <pivotFields count="14">
    <pivotField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/>
    <pivotField axis="axisRow" showAll="0" defaultSubtotal="0">
      <items count="286">
        <item h="1" m="1" x="221"/>
        <item h="1" m="1" x="146"/>
        <item h="1" m="1" x="223"/>
        <item h="1" m="1" x="202"/>
        <item h="1" m="1" x="267"/>
        <item h="1" m="1" x="166"/>
        <item h="1" m="1" x="181"/>
        <item h="1" m="1" x="190"/>
        <item h="1" m="1" x="143"/>
        <item h="1" m="1" x="208"/>
        <item h="1" m="1" x="189"/>
        <item h="1" m="1" x="268"/>
        <item h="1" m="1" x="179"/>
        <item h="1" m="1" x="212"/>
        <item h="1" m="1" x="144"/>
        <item h="1" m="1" x="153"/>
        <item h="1" m="1" x="174"/>
        <item h="1" m="1" x="233"/>
        <item h="1" m="1" x="191"/>
        <item h="1" m="1" x="167"/>
        <item h="1" m="1" x="270"/>
        <item h="1" m="1" x="243"/>
        <item h="1" m="1" x="196"/>
        <item h="1" m="1" x="138"/>
        <item h="1" m="1" x="209"/>
        <item h="1" m="1" x="203"/>
        <item h="1" m="1" x="224"/>
        <item h="1" m="1" x="149"/>
        <item h="1" m="1" x="154"/>
        <item h="1" m="1" x="281"/>
        <item h="1" m="1" x="213"/>
        <item h="1" m="1" x="275"/>
        <item h="1" m="1" x="276"/>
        <item h="1" m="1" x="150"/>
        <item h="1" m="1" x="244"/>
        <item h="1" m="1" x="236"/>
        <item h="1" m="1" x="155"/>
        <item h="1" m="1" x="255"/>
        <item h="1" m="1" x="210"/>
        <item h="1" m="1" x="145"/>
        <item h="1" m="1" x="176"/>
        <item h="1" m="1" x="282"/>
        <item h="1" m="1" x="271"/>
        <item h="1" m="1" x="263"/>
        <item h="1" m="1" x="214"/>
        <item h="1" m="1" x="218"/>
        <item h="1" m="1" x="231"/>
        <item h="1" m="1" x="225"/>
        <item h="1" m="1" x="156"/>
        <item h="1" m="1" x="147"/>
        <item h="1" m="1" x="200"/>
        <item h="1" m="1" x="157"/>
        <item h="1" m="1" x="272"/>
        <item h="1" m="1" x="277"/>
        <item h="1" m="1" x="273"/>
        <item h="1" m="1" x="256"/>
        <item h="1" m="1" x="148"/>
        <item h="1" m="1" x="171"/>
        <item h="1" m="1" x="285"/>
        <item h="1" m="1" x="158"/>
        <item h="1" m="1" x="204"/>
        <item h="1" m="1" x="180"/>
        <item h="1" m="1" x="228"/>
        <item h="1" m="1" x="257"/>
        <item h="1" m="1" x="192"/>
        <item h="1" m="1" x="249"/>
        <item h="1" m="1" x="205"/>
        <item h="1" m="1" x="183"/>
        <item h="1" m="1" x="264"/>
        <item h="1" m="1" x="172"/>
        <item h="1" m="1" x="241"/>
        <item h="1" m="1" x="177"/>
        <item h="1" m="1" x="164"/>
        <item h="1" m="1" x="247"/>
        <item h="1" m="1" x="229"/>
        <item h="1" m="1" x="140"/>
        <item h="1" m="1" x="250"/>
        <item h="1" m="1" x="278"/>
        <item h="1" m="1" x="197"/>
        <item h="1" m="1" x="242"/>
        <item h="1" m="1" x="222"/>
        <item h="1" m="1" x="185"/>
        <item h="1" m="1" x="252"/>
        <item h="1" m="1" x="160"/>
        <item h="1" m="1" x="226"/>
        <item h="1" m="1" x="245"/>
        <item h="1" m="1" x="258"/>
        <item h="1" m="1" x="178"/>
        <item h="1" m="1" x="237"/>
        <item h="1" m="1" x="206"/>
        <item h="1" m="1" x="261"/>
        <item h="1" m="1" x="232"/>
        <item h="1" m="1" x="159"/>
        <item h="1" m="1" x="165"/>
        <item h="1" m="1" x="246"/>
        <item h="1" m="1" x="265"/>
        <item h="1" m="1" x="230"/>
        <item h="1" m="1" x="184"/>
        <item h="1" m="1" x="193"/>
        <item h="1" m="1" x="198"/>
        <item h="1" m="1" x="161"/>
        <item h="1" m="1" x="235"/>
        <item h="1" m="1" x="266"/>
        <item h="1" m="1" x="215"/>
        <item h="1" m="1" x="162"/>
        <item h="1" m="1" x="219"/>
        <item h="1" m="1" x="186"/>
        <item h="1" m="1" x="253"/>
        <item h="1" m="1" x="151"/>
        <item h="1" m="1" x="248"/>
        <item h="1" m="1" x="194"/>
        <item h="1" m="1" x="139"/>
        <item h="1" m="1" x="173"/>
        <item h="1" m="1" x="279"/>
        <item h="1" m="1" x="187"/>
        <item h="1" m="1" x="220"/>
        <item h="1" m="1" x="259"/>
        <item h="1" m="1" x="207"/>
        <item h="1" m="1" x="239"/>
        <item h="1" m="1" x="188"/>
        <item h="1" m="1" x="251"/>
        <item h="1" m="1" x="182"/>
        <item h="1" m="1" x="169"/>
        <item h="1" m="1" x="254"/>
        <item h="1" m="1" x="274"/>
        <item h="1" m="1" x="238"/>
        <item x="133"/>
        <item x="126"/>
        <item x="136"/>
        <item x="129"/>
        <item x="130"/>
        <item x="134"/>
        <item x="131"/>
        <item x="127"/>
        <item x="128"/>
        <item x="135"/>
        <item x="132"/>
        <item x="137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m="1" x="152"/>
        <item h="1" m="1" x="175"/>
        <item h="1" m="1" x="283"/>
        <item h="1" m="1" x="280"/>
        <item h="1" m="1" x="217"/>
        <item h="1" m="1" x="195"/>
        <item h="1" m="1" x="227"/>
        <item h="1" m="1" x="168"/>
        <item h="1" m="1" x="269"/>
        <item h="1" m="1" x="240"/>
        <item h="1" m="1" x="211"/>
        <item h="1" m="1" x="199"/>
        <item h="1" m="1" x="216"/>
        <item h="1" m="1" x="141"/>
        <item h="1" m="1" x="142"/>
        <item h="1" m="1" x="260"/>
        <item h="1" m="1" x="170"/>
        <item h="1" m="1" x="262"/>
        <item h="1" m="1" x="163"/>
        <item h="1" m="1" x="201"/>
        <item h="1" x="104"/>
        <item h="1" m="1" x="234"/>
        <item h="1" m="1" x="28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</items>
    </pivotField>
    <pivotField showAll="0" defaultSubtotal="0"/>
    <pivotField showAll="0"/>
    <pivotField dataField="1" numFmtId="3" showAll="0" defaultSubtotal="0"/>
    <pivotField showAll="0"/>
    <pivotField showAll="0" defaultSubtotal="0"/>
    <pivotField showAll="0"/>
    <pivotField showAll="0"/>
    <pivotField showAll="0"/>
    <pivotField showAll="0"/>
    <pivotField showAll="0"/>
  </pivotFields>
  <rowFields count="1">
    <field x="3"/>
  </rowFields>
  <rowItems count="12"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</rowItems>
  <colItems count="1">
    <i/>
  </colItems>
  <dataFields count="1">
    <dataField name="Сумма по полю Промежуточное потребление, тыс. рублей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5" indent="0" compact="0" compactData="0" multipleFieldFilters="0">
  <location ref="A89:B101" firstHeaderRow="1" firstDataRow="1" firstDataCol="1"/>
  <pivotFields count="14">
    <pivotField compact="0" outline="0" multipleItemSelectionAllowed="1" showAll="0" defaultSubtotal="0">
      <items count="6">
        <item x="0"/>
        <item h="1" x="1"/>
        <item h="1" x="2"/>
        <item h="1" x="3"/>
        <item h="1" x="4"/>
        <item h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6">
        <item h="1" m="1" x="221"/>
        <item h="1" m="1" x="146"/>
        <item h="1" m="1" x="223"/>
        <item h="1" m="1" x="202"/>
        <item h="1" m="1" x="267"/>
        <item h="1" m="1" x="166"/>
        <item h="1" m="1" x="181"/>
        <item h="1" m="1" x="190"/>
        <item h="1" m="1" x="143"/>
        <item h="1" m="1" x="208"/>
        <item h="1" m="1" x="189"/>
        <item h="1" m="1" x="268"/>
        <item h="1" m="1" x="179"/>
        <item h="1" m="1" x="212"/>
        <item h="1" m="1" x="144"/>
        <item h="1" m="1" x="153"/>
        <item h="1" m="1" x="174"/>
        <item h="1" m="1" x="233"/>
        <item h="1" m="1" x="191"/>
        <item h="1" m="1" x="167"/>
        <item h="1" m="1" x="270"/>
        <item h="1" m="1" x="243"/>
        <item h="1" m="1" x="196"/>
        <item h="1" m="1" x="138"/>
        <item h="1" m="1" x="209"/>
        <item h="1" m="1" x="203"/>
        <item h="1" m="1" x="224"/>
        <item h="1" m="1" x="149"/>
        <item h="1" m="1" x="154"/>
        <item h="1" m="1" x="281"/>
        <item h="1" m="1" x="213"/>
        <item h="1" m="1" x="275"/>
        <item h="1" m="1" x="276"/>
        <item h="1" m="1" x="150"/>
        <item h="1" m="1" x="244"/>
        <item h="1" m="1" x="236"/>
        <item h="1" m="1" x="155"/>
        <item h="1" m="1" x="255"/>
        <item h="1" m="1" x="210"/>
        <item h="1" m="1" x="145"/>
        <item h="1" m="1" x="176"/>
        <item h="1" m="1" x="282"/>
        <item h="1" m="1" x="271"/>
        <item h="1" m="1" x="263"/>
        <item h="1" m="1" x="214"/>
        <item h="1" m="1" x="218"/>
        <item h="1" m="1" x="231"/>
        <item h="1" m="1" x="225"/>
        <item h="1" m="1" x="156"/>
        <item h="1" m="1" x="147"/>
        <item h="1" m="1" x="200"/>
        <item h="1" m="1" x="157"/>
        <item h="1" m="1" x="272"/>
        <item h="1" m="1" x="277"/>
        <item h="1" m="1" x="273"/>
        <item h="1" m="1" x="256"/>
        <item h="1" m="1" x="148"/>
        <item h="1" m="1" x="171"/>
        <item h="1" m="1" x="285"/>
        <item h="1" m="1" x="158"/>
        <item h="1" m="1" x="204"/>
        <item h="1" m="1" x="180"/>
        <item h="1" m="1" x="228"/>
        <item h="1" m="1" x="257"/>
        <item h="1" m="1" x="192"/>
        <item h="1" m="1" x="249"/>
        <item h="1" m="1" x="205"/>
        <item h="1" m="1" x="183"/>
        <item h="1" m="1" x="264"/>
        <item h="1" m="1" x="172"/>
        <item h="1" m="1" x="241"/>
        <item h="1" m="1" x="177"/>
        <item h="1" m="1" x="164"/>
        <item h="1" m="1" x="247"/>
        <item h="1" m="1" x="229"/>
        <item h="1" m="1" x="140"/>
        <item h="1" m="1" x="250"/>
        <item h="1" m="1" x="278"/>
        <item h="1" m="1" x="197"/>
        <item h="1" m="1" x="242"/>
        <item h="1" m="1" x="222"/>
        <item h="1" m="1" x="185"/>
        <item h="1" m="1" x="252"/>
        <item h="1" m="1" x="160"/>
        <item h="1" m="1" x="226"/>
        <item h="1" m="1" x="245"/>
        <item h="1" m="1" x="258"/>
        <item h="1" m="1" x="178"/>
        <item h="1" m="1" x="237"/>
        <item h="1" m="1" x="206"/>
        <item h="1" m="1" x="261"/>
        <item h="1" m="1" x="232"/>
        <item h="1" m="1" x="159"/>
        <item h="1" m="1" x="165"/>
        <item h="1" m="1" x="246"/>
        <item h="1" m="1" x="265"/>
        <item h="1" m="1" x="230"/>
        <item h="1" m="1" x="184"/>
        <item h="1" m="1" x="193"/>
        <item h="1" m="1" x="198"/>
        <item h="1" m="1" x="161"/>
        <item h="1" m="1" x="235"/>
        <item h="1" m="1" x="266"/>
        <item h="1" m="1" x="215"/>
        <item h="1" m="1" x="162"/>
        <item h="1" m="1" x="219"/>
        <item h="1" m="1" x="186"/>
        <item h="1" m="1" x="253"/>
        <item h="1" m="1" x="151"/>
        <item h="1" m="1" x="248"/>
        <item h="1" m="1" x="194"/>
        <item h="1" m="1" x="139"/>
        <item h="1" m="1" x="173"/>
        <item h="1" m="1" x="279"/>
        <item h="1" m="1" x="187"/>
        <item h="1" m="1" x="220"/>
        <item h="1" m="1" x="259"/>
        <item h="1" m="1" x="207"/>
        <item h="1" m="1" x="239"/>
        <item h="1" m="1" x="188"/>
        <item h="1" m="1" x="251"/>
        <item h="1" m="1" x="182"/>
        <item h="1" m="1" x="169"/>
        <item h="1" m="1" x="254"/>
        <item h="1" m="1" x="274"/>
        <item h="1" m="1" x="238"/>
        <item x="126"/>
        <item x="133"/>
        <item x="136"/>
        <item x="129"/>
        <item x="130"/>
        <item x="134"/>
        <item x="131"/>
        <item x="127"/>
        <item x="128"/>
        <item x="135"/>
        <item x="132"/>
        <item x="137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m="1" x="152"/>
        <item h="1" m="1" x="175"/>
        <item h="1" m="1" x="283"/>
        <item h="1" m="1" x="280"/>
        <item h="1" m="1" x="217"/>
        <item h="1" m="1" x="195"/>
        <item h="1" m="1" x="227"/>
        <item h="1" m="1" x="168"/>
        <item h="1" m="1" x="269"/>
        <item h="1" m="1" x="240"/>
        <item h="1" m="1" x="211"/>
        <item h="1" m="1" x="199"/>
        <item h="1" m="1" x="216"/>
        <item h="1" m="1" x="141"/>
        <item h="1" m="1" x="142"/>
        <item h="1" m="1" x="260"/>
        <item h="1" m="1" x="170"/>
        <item h="1" m="1" x="262"/>
        <item h="1" m="1" x="163"/>
        <item h="1" m="1" x="201"/>
        <item h="1" x="104"/>
        <item h="1" m="1" x="234"/>
        <item h="1" m="1" x="28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12"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</rowItems>
  <colItems count="1">
    <i/>
  </colItems>
  <dataFields count="1">
    <dataField name="Сумма по полю Промежуточное потребление, тыс. рублей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5" indent="0" outline="1" outlineData="1" multipleFieldFilters="0" chartFormat="9">
  <location ref="A34:B45" firstHeaderRow="1" firstDataRow="1" firstDataCol="1"/>
  <pivotFields count="14">
    <pivotField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/>
    <pivotField axis="axisRow" showAll="0" defaultSubtotal="0">
      <items count="286">
        <item h="1" m="1" x="221"/>
        <item h="1" m="1" x="146"/>
        <item h="1" m="1" x="223"/>
        <item h="1" m="1" x="202"/>
        <item h="1" m="1" x="267"/>
        <item h="1" m="1" x="166"/>
        <item h="1" m="1" x="181"/>
        <item h="1" m="1" x="190"/>
        <item h="1" m="1" x="143"/>
        <item h="1" m="1" x="208"/>
        <item h="1" m="1" x="189"/>
        <item h="1" m="1" x="268"/>
        <item h="1" m="1" x="179"/>
        <item h="1" m="1" x="212"/>
        <item h="1" m="1" x="144"/>
        <item h="1" m="1" x="153"/>
        <item h="1" m="1" x="174"/>
        <item h="1" m="1" x="233"/>
        <item h="1" m="1" x="191"/>
        <item h="1" m="1" x="167"/>
        <item h="1" m="1" x="270"/>
        <item h="1" m="1" x="243"/>
        <item h="1" m="1" x="196"/>
        <item h="1" m="1" x="138"/>
        <item h="1" m="1" x="209"/>
        <item h="1" m="1" x="203"/>
        <item h="1" m="1" x="224"/>
        <item h="1" m="1" x="149"/>
        <item h="1" m="1" x="154"/>
        <item h="1" m="1" x="281"/>
        <item h="1" m="1" x="213"/>
        <item h="1" m="1" x="275"/>
        <item h="1" m="1" x="276"/>
        <item h="1" m="1" x="150"/>
        <item h="1" m="1" x="244"/>
        <item h="1" m="1" x="236"/>
        <item h="1" m="1" x="155"/>
        <item h="1" m="1" x="255"/>
        <item h="1" m="1" x="210"/>
        <item h="1" m="1" x="145"/>
        <item h="1" m="1" x="176"/>
        <item h="1" m="1" x="282"/>
        <item h="1" m="1" x="271"/>
        <item h="1" m="1" x="263"/>
        <item h="1" m="1" x="214"/>
        <item h="1" m="1" x="218"/>
        <item h="1" m="1" x="231"/>
        <item h="1" m="1" x="225"/>
        <item h="1" m="1" x="156"/>
        <item h="1" m="1" x="147"/>
        <item h="1" m="1" x="200"/>
        <item h="1" m="1" x="157"/>
        <item h="1" m="1" x="272"/>
        <item h="1" m="1" x="277"/>
        <item h="1" m="1" x="273"/>
        <item h="1" m="1" x="256"/>
        <item h="1" m="1" x="148"/>
        <item h="1" m="1" x="171"/>
        <item h="1" m="1" x="285"/>
        <item h="1" m="1" x="158"/>
        <item h="1" m="1" x="204"/>
        <item h="1" m="1" x="180"/>
        <item h="1" m="1" x="228"/>
        <item h="1" m="1" x="257"/>
        <item h="1" m="1" x="192"/>
        <item h="1" m="1" x="249"/>
        <item h="1" m="1" x="205"/>
        <item h="1" m="1" x="183"/>
        <item h="1" m="1" x="264"/>
        <item h="1" m="1" x="172"/>
        <item h="1" m="1" x="241"/>
        <item h="1" m="1" x="177"/>
        <item h="1" m="1" x="164"/>
        <item h="1" m="1" x="247"/>
        <item h="1" m="1" x="229"/>
        <item h="1" m="1" x="140"/>
        <item h="1" m="1" x="250"/>
        <item h="1" m="1" x="278"/>
        <item h="1" m="1" x="197"/>
        <item h="1" m="1" x="242"/>
        <item h="1" m="1" x="222"/>
        <item h="1" m="1" x="185"/>
        <item h="1" m="1" x="252"/>
        <item h="1" m="1" x="160"/>
        <item h="1" m="1" x="226"/>
        <item h="1" m="1" x="245"/>
        <item h="1" m="1" x="258"/>
        <item h="1" m="1" x="178"/>
        <item h="1" m="1" x="237"/>
        <item h="1" m="1" x="206"/>
        <item h="1" m="1" x="261"/>
        <item h="1" m="1" x="232"/>
        <item h="1" m="1" x="159"/>
        <item h="1" m="1" x="165"/>
        <item h="1" m="1" x="246"/>
        <item h="1" m="1" x="265"/>
        <item h="1" m="1" x="230"/>
        <item h="1" m="1" x="184"/>
        <item h="1" m="1" x="193"/>
        <item h="1" m="1" x="198"/>
        <item h="1" m="1" x="161"/>
        <item h="1" m="1" x="235"/>
        <item h="1" m="1" x="266"/>
        <item h="1" m="1" x="215"/>
        <item h="1" m="1" x="162"/>
        <item h="1" m="1" x="219"/>
        <item h="1" m="1" x="186"/>
        <item h="1" m="1" x="253"/>
        <item h="1" m="1" x="151"/>
        <item h="1" m="1" x="248"/>
        <item h="1" m="1" x="194"/>
        <item h="1" m="1" x="139"/>
        <item h="1" m="1" x="173"/>
        <item h="1" m="1" x="279"/>
        <item h="1" m="1" x="187"/>
        <item h="1" m="1" x="220"/>
        <item h="1" m="1" x="259"/>
        <item h="1" m="1" x="207"/>
        <item h="1" m="1" x="239"/>
        <item h="1" m="1" x="188"/>
        <item h="1" m="1" x="251"/>
        <item h="1" m="1" x="182"/>
        <item h="1" m="1" x="169"/>
        <item h="1" m="1" x="254"/>
        <item h="1" m="1" x="274"/>
        <item h="1" m="1" x="238"/>
        <item x="133"/>
        <item h="1" x="126"/>
        <item x="136"/>
        <item x="129"/>
        <item x="130"/>
        <item x="134"/>
        <item x="131"/>
        <item x="127"/>
        <item x="128"/>
        <item x="135"/>
        <item x="132"/>
        <item x="137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m="1" x="152"/>
        <item h="1" m="1" x="175"/>
        <item h="1" m="1" x="283"/>
        <item h="1" m="1" x="280"/>
        <item h="1" m="1" x="217"/>
        <item h="1" m="1" x="195"/>
        <item h="1" m="1" x="227"/>
        <item h="1" m="1" x="168"/>
        <item h="1" m="1" x="269"/>
        <item h="1" m="1" x="240"/>
        <item h="1" m="1" x="211"/>
        <item h="1" m="1" x="199"/>
        <item h="1" m="1" x="216"/>
        <item h="1" m="1" x="141"/>
        <item h="1" m="1" x="142"/>
        <item h="1" m="1" x="260"/>
        <item h="1" m="1" x="170"/>
        <item h="1" m="1" x="262"/>
        <item h="1" m="1" x="163"/>
        <item h="1" m="1" x="201"/>
        <item h="1" x="104"/>
        <item h="1" m="1" x="234"/>
        <item h="1" m="1" x="28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</items>
    </pivotField>
    <pivotField showAll="0" defaultSubtotal="0"/>
    <pivotField showAll="0"/>
    <pivotField numFmtId="3" showAll="0" defaultSubtotal="0"/>
    <pivotField showAll="0"/>
    <pivotField showAll="0" defaultSubtotal="0"/>
    <pivotField showAll="0"/>
    <pivotField showAll="0"/>
    <pivotField dataField="1" showAll="0"/>
    <pivotField showAll="0"/>
    <pivotField showAll="0"/>
  </pivotFields>
  <rowFields count="1">
    <field x="3"/>
  </rowFields>
  <rowItems count="11"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</rowItems>
  <colItems count="1">
    <i/>
  </colItems>
  <dataFields count="1">
    <dataField name="Сумма по полю Структура ВДС" fld="11" baseField="3" baseItem="12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ериод" sourceName="период">
  <pivotTables>
    <pivotTable tabId="5" name="СводнаяТаблица4"/>
    <pivotTable tabId="6" name="СводнаяТаблица5"/>
    <pivotTable tabId="6" name="СводнаяТаблица1"/>
    <pivotTable tabId="6" name="СводнаяТаблица3"/>
  </pivotTables>
  <data>
    <tabular pivotCacheId="1">
      <items count="6">
        <i x="0"/>
        <i x="1"/>
        <i x="2"/>
        <i x="3"/>
        <i x="4"/>
        <i x="5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ериод1" sourceName="период">
  <pivotTables>
    <pivotTable tabId="6" name="СводнаяТаблица2"/>
  </pivotTables>
  <data>
    <tabular pivotCacheId="2">
      <items count="6">
        <i x="0" s="1"/>
        <i x="1"/>
        <i x="2"/>
        <i x="3"/>
        <i x="4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ериод" cache="Срез_период" caption="период" columnCount="6" showCaption="0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ериод 1" cache="Срез_период" caption="период" rowHeight="241300"/>
  <slicer name="период 2" cache="Срез_период" caption="период" rowHeight="241300"/>
  <slicer name="период 3" cache="Срез_период1" caption="период" rowHeight="241300"/>
</slicers>
</file>

<file path=xl/tables/table1.xml><?xml version="1.0" encoding="utf-8"?>
<table xmlns="http://schemas.openxmlformats.org/spreadsheetml/2006/main" id="1" name="Таблица1" displayName="Таблица1" ref="A1:N199" totalsRowShown="0" headerRowDxfId="219">
  <autoFilter ref="A1:N199"/>
  <tableColumns count="14">
    <tableColumn id="1" name="период"/>
    <tableColumn id="2" name="ОКВЭД"/>
    <tableColumn id="3" name="Виды экономической деятельности"/>
    <tableColumn id="4" name=" Выпуск товаров и услуг, тыс. рублей" dataDxfId="218"/>
    <tableColumn id="5" name="Структура выпуска; ВДС на душу" dataDxfId="217"/>
    <tableColumn id="6" name="Темп изм выпуска к предыдущ периоду" dataDxfId="216"/>
    <tableColumn id="7" name="Промежуточное потребление, тыс. рублей" dataDxfId="215"/>
    <tableColumn id="8" name="Структура ПП" dataDxfId="214"/>
    <tableColumn id="9" name="Удельный вес промежуточного потребления в объеме выпуска товаров, %" dataDxfId="213"/>
    <tableColumn id="10" name="Темп изм ПП к предыдущ периоду" dataDxfId="212"/>
    <tableColumn id="11" name=" ВДС, текущие цены" dataDxfId="211"/>
    <tableColumn id="12" name="Структура ВДС" dataDxfId="210"/>
    <tableColumn id="13" name="Темп изм ВДС к предыдущ периоду" dataDxfId="209"/>
    <tableColumn id="14" name="ВРП__Индекс физич.объема, %" dataDxfId="20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microsoft.com/office/2007/relationships/slicer" Target="../slicers/slicer2.xml"/><Relationship Id="rId5" Type="http://schemas.openxmlformats.org/officeDocument/2006/relationships/drawing" Target="../drawings/drawing2.xml"/><Relationship Id="rId4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showGridLines="0" tabSelected="1" zoomScale="89" zoomScaleNormal="89" workbookViewId="0">
      <pane ySplit="2" topLeftCell="A3" activePane="bottomLeft" state="frozen"/>
      <selection pane="bottomLeft" activeCell="T16" sqref="T16"/>
    </sheetView>
  </sheetViews>
  <sheetFormatPr defaultRowHeight="15" x14ac:dyDescent="0.25"/>
  <cols>
    <col min="1" max="1" width="13.28515625" customWidth="1"/>
    <col min="2" max="2" width="49.140625" customWidth="1"/>
    <col min="3" max="4" width="17" customWidth="1"/>
    <col min="5" max="5" width="16.85546875" style="2" customWidth="1"/>
    <col min="6" max="6" width="16.85546875" customWidth="1"/>
    <col min="7" max="8" width="16" customWidth="1"/>
  </cols>
  <sheetData>
    <row r="2" spans="1:8" ht="88.5" customHeight="1" x14ac:dyDescent="0.25"/>
    <row r="3" spans="1:8" ht="90" x14ac:dyDescent="0.25">
      <c r="A3" s="24" t="s">
        <v>70</v>
      </c>
      <c r="B3" s="24" t="s">
        <v>1</v>
      </c>
      <c r="C3" s="20" t="s">
        <v>79</v>
      </c>
      <c r="D3" s="20" t="s">
        <v>80</v>
      </c>
      <c r="E3" s="20" t="s">
        <v>81</v>
      </c>
      <c r="F3" s="20" t="s">
        <v>82</v>
      </c>
      <c r="G3" s="20" t="s">
        <v>83</v>
      </c>
      <c r="H3" s="20" t="s">
        <v>84</v>
      </c>
    </row>
    <row r="4" spans="1:8" x14ac:dyDescent="0.25">
      <c r="A4" s="32" t="s">
        <v>49</v>
      </c>
      <c r="B4" s="33" t="s">
        <v>8</v>
      </c>
      <c r="C4" s="30">
        <v>543190490</v>
      </c>
      <c r="D4" s="30">
        <v>227271371</v>
      </c>
      <c r="E4" s="31">
        <v>41.840086522869726</v>
      </c>
      <c r="F4" s="30">
        <v>315919119</v>
      </c>
      <c r="G4" s="31">
        <v>100</v>
      </c>
      <c r="H4" s="31">
        <v>92.3</v>
      </c>
    </row>
    <row r="5" spans="1:8" ht="26.25" x14ac:dyDescent="0.25">
      <c r="A5" s="32" t="s">
        <v>50</v>
      </c>
      <c r="B5" s="33" t="s">
        <v>9</v>
      </c>
      <c r="C5" s="30">
        <v>16685991</v>
      </c>
      <c r="D5" s="30">
        <v>6686836</v>
      </c>
      <c r="E5" s="31">
        <v>40.074551160910971</v>
      </c>
      <c r="F5" s="30">
        <v>9999155</v>
      </c>
      <c r="G5" s="31">
        <v>3.1650996722360452</v>
      </c>
      <c r="H5" s="31">
        <v>52.2</v>
      </c>
    </row>
    <row r="6" spans="1:8" x14ac:dyDescent="0.25">
      <c r="A6" s="32" t="s">
        <v>51</v>
      </c>
      <c r="B6" s="33" t="s">
        <v>10</v>
      </c>
      <c r="C6" s="30">
        <v>256780837</v>
      </c>
      <c r="D6" s="30">
        <v>100110878</v>
      </c>
      <c r="E6" s="31">
        <v>38.986896050969719</v>
      </c>
      <c r="F6" s="30">
        <v>156669959</v>
      </c>
      <c r="G6" s="31">
        <v>49.59179409461445</v>
      </c>
      <c r="H6" s="31">
        <v>88.1</v>
      </c>
    </row>
    <row r="7" spans="1:8" x14ac:dyDescent="0.25">
      <c r="A7" s="32" t="s">
        <v>52</v>
      </c>
      <c r="B7" s="33" t="s">
        <v>11</v>
      </c>
      <c r="C7" s="30">
        <v>11353219</v>
      </c>
      <c r="D7" s="30">
        <v>6506344</v>
      </c>
      <c r="E7" s="31">
        <v>57.308363381345849</v>
      </c>
      <c r="F7" s="30">
        <v>4846875</v>
      </c>
      <c r="G7" s="31">
        <v>1.5342138884604828</v>
      </c>
      <c r="H7" s="31">
        <v>131.1</v>
      </c>
    </row>
    <row r="8" spans="1:8" ht="26.25" x14ac:dyDescent="0.25">
      <c r="A8" s="32" t="s">
        <v>53</v>
      </c>
      <c r="B8" s="33" t="s">
        <v>12</v>
      </c>
      <c r="C8" s="30">
        <v>24974319</v>
      </c>
      <c r="D8" s="30">
        <v>13655339</v>
      </c>
      <c r="E8" s="31">
        <v>54.677522938663515</v>
      </c>
      <c r="F8" s="30">
        <v>11318980</v>
      </c>
      <c r="G8" s="31">
        <v>3.5828727415512955</v>
      </c>
      <c r="H8" s="31">
        <v>93.8</v>
      </c>
    </row>
    <row r="9" spans="1:8" ht="39" x14ac:dyDescent="0.25">
      <c r="A9" s="32" t="s">
        <v>54</v>
      </c>
      <c r="B9" s="33" t="s">
        <v>13</v>
      </c>
      <c r="C9" s="30">
        <v>1552322</v>
      </c>
      <c r="D9" s="30">
        <v>676503</v>
      </c>
      <c r="E9" s="31">
        <v>43.580069083605075</v>
      </c>
      <c r="F9" s="30">
        <v>875819</v>
      </c>
      <c r="G9" s="31">
        <v>0.27722886882322562</v>
      </c>
      <c r="H9" s="31">
        <v>103.8</v>
      </c>
    </row>
    <row r="10" spans="1:8" x14ac:dyDescent="0.25">
      <c r="A10" s="32" t="s">
        <v>55</v>
      </c>
      <c r="B10" s="33" t="s">
        <v>14</v>
      </c>
      <c r="C10" s="30">
        <v>33797891</v>
      </c>
      <c r="D10" s="30">
        <v>22832493</v>
      </c>
      <c r="E10" s="31">
        <v>67.555969690534837</v>
      </c>
      <c r="F10" s="30">
        <v>10965398</v>
      </c>
      <c r="G10" s="31">
        <v>3.4709510569380897</v>
      </c>
      <c r="H10" s="31">
        <v>129.5</v>
      </c>
    </row>
    <row r="11" spans="1:8" ht="26.25" x14ac:dyDescent="0.25">
      <c r="A11" s="32" t="s">
        <v>56</v>
      </c>
      <c r="B11" s="33" t="s">
        <v>15</v>
      </c>
      <c r="C11" s="30">
        <v>40723753</v>
      </c>
      <c r="D11" s="30">
        <v>15862764</v>
      </c>
      <c r="E11" s="31">
        <v>38.952117207861463</v>
      </c>
      <c r="F11" s="30">
        <v>24860989</v>
      </c>
      <c r="G11" s="31">
        <v>7.8694157791697306</v>
      </c>
      <c r="H11" s="31">
        <v>99.6</v>
      </c>
    </row>
    <row r="12" spans="1:8" x14ac:dyDescent="0.25">
      <c r="A12" s="32" t="s">
        <v>57</v>
      </c>
      <c r="B12" s="33" t="s">
        <v>16</v>
      </c>
      <c r="C12" s="30">
        <v>41887296</v>
      </c>
      <c r="D12" s="30">
        <v>24360341</v>
      </c>
      <c r="E12" s="31">
        <v>58.156871715949386</v>
      </c>
      <c r="F12" s="30">
        <v>17526955</v>
      </c>
      <c r="G12" s="31">
        <v>5.547924752221153</v>
      </c>
      <c r="H12" s="31">
        <v>113.9</v>
      </c>
    </row>
    <row r="13" spans="1:8" ht="26.25" x14ac:dyDescent="0.25">
      <c r="A13" s="32" t="s">
        <v>58</v>
      </c>
      <c r="B13" s="33" t="s">
        <v>17</v>
      </c>
      <c r="C13" s="30">
        <v>5136388</v>
      </c>
      <c r="D13" s="30">
        <v>2681571</v>
      </c>
      <c r="E13" s="31">
        <v>52.207329352844845</v>
      </c>
      <c r="F13" s="30">
        <v>2454817</v>
      </c>
      <c r="G13" s="31">
        <v>0.77703970806527856</v>
      </c>
      <c r="H13" s="31">
        <v>110.2</v>
      </c>
    </row>
    <row r="14" spans="1:8" x14ac:dyDescent="0.25">
      <c r="A14" s="32" t="s">
        <v>59</v>
      </c>
      <c r="B14" s="33" t="s">
        <v>18</v>
      </c>
      <c r="C14" s="30">
        <v>6044913</v>
      </c>
      <c r="D14" s="30">
        <v>3223095</v>
      </c>
      <c r="E14" s="31">
        <v>53.319129654967732</v>
      </c>
      <c r="F14" s="30">
        <v>2821818</v>
      </c>
      <c r="G14" s="31">
        <v>0.89320899885138005</v>
      </c>
      <c r="H14" s="31">
        <v>94.9</v>
      </c>
    </row>
    <row r="15" spans="1:8" x14ac:dyDescent="0.25">
      <c r="A15" s="32" t="s">
        <v>60</v>
      </c>
      <c r="B15" s="33" t="s">
        <v>19</v>
      </c>
      <c r="C15" s="30">
        <v>468467</v>
      </c>
      <c r="D15" s="30">
        <v>154173</v>
      </c>
      <c r="E15" s="31">
        <v>32.910108929764533</v>
      </c>
      <c r="F15" s="30">
        <v>314294</v>
      </c>
      <c r="G15" s="31">
        <v>9.9485590170944993E-2</v>
      </c>
      <c r="H15" s="31">
        <v>56.9</v>
      </c>
    </row>
    <row r="16" spans="1:8" ht="26.25" x14ac:dyDescent="0.25">
      <c r="A16" s="32" t="s">
        <v>61</v>
      </c>
      <c r="B16" s="33" t="s">
        <v>20</v>
      </c>
      <c r="C16" s="30">
        <v>14637792</v>
      </c>
      <c r="D16" s="30">
        <v>3921364</v>
      </c>
      <c r="E16" s="31">
        <v>26.789313579534401</v>
      </c>
      <c r="F16" s="30">
        <v>10716427</v>
      </c>
      <c r="G16" s="31">
        <v>3.3921425945733912</v>
      </c>
      <c r="H16" s="31">
        <v>109.7</v>
      </c>
    </row>
    <row r="17" spans="1:8" ht="26.25" x14ac:dyDescent="0.25">
      <c r="A17" s="32" t="s">
        <v>62</v>
      </c>
      <c r="B17" s="33" t="s">
        <v>21</v>
      </c>
      <c r="C17" s="30">
        <v>10155925</v>
      </c>
      <c r="D17" s="30">
        <v>3740535</v>
      </c>
      <c r="E17" s="31">
        <v>36.831061670896545</v>
      </c>
      <c r="F17" s="30">
        <v>6415391</v>
      </c>
      <c r="G17" s="31">
        <v>2.0307067898603504</v>
      </c>
      <c r="H17" s="31">
        <v>101.6</v>
      </c>
    </row>
    <row r="18" spans="1:8" ht="26.25" x14ac:dyDescent="0.25">
      <c r="A18" s="32" t="s">
        <v>63</v>
      </c>
      <c r="B18" s="33" t="s">
        <v>22</v>
      </c>
      <c r="C18" s="30">
        <v>5769950</v>
      </c>
      <c r="D18" s="30">
        <v>1810407</v>
      </c>
      <c r="E18" s="31">
        <v>31.376476399275553</v>
      </c>
      <c r="F18" s="30">
        <v>3959544</v>
      </c>
      <c r="G18" s="31">
        <v>1.2533410489790584</v>
      </c>
      <c r="H18" s="31">
        <v>82.1</v>
      </c>
    </row>
    <row r="19" spans="1:8" ht="26.25" x14ac:dyDescent="0.25">
      <c r="A19" s="32" t="s">
        <v>64</v>
      </c>
      <c r="B19" s="33" t="s">
        <v>23</v>
      </c>
      <c r="C19" s="30">
        <v>39450688</v>
      </c>
      <c r="D19" s="30">
        <v>12406725</v>
      </c>
      <c r="E19" s="31">
        <v>31.448691084931141</v>
      </c>
      <c r="F19" s="30">
        <v>27043963</v>
      </c>
      <c r="G19" s="31">
        <v>8.5604071971345306</v>
      </c>
      <c r="H19" s="31">
        <v>100.1</v>
      </c>
    </row>
    <row r="20" spans="1:8" x14ac:dyDescent="0.25">
      <c r="A20" s="32" t="s">
        <v>65</v>
      </c>
      <c r="B20" s="33" t="s">
        <v>24</v>
      </c>
      <c r="C20" s="30">
        <v>13535734</v>
      </c>
      <c r="D20" s="30">
        <v>3791996</v>
      </c>
      <c r="E20" s="31">
        <v>28.014705371721995</v>
      </c>
      <c r="F20" s="30">
        <v>9743739</v>
      </c>
      <c r="G20" s="31">
        <v>3.0842511307459048</v>
      </c>
      <c r="H20" s="31">
        <v>99.4</v>
      </c>
    </row>
    <row r="21" spans="1:8" ht="26.25" x14ac:dyDescent="0.25">
      <c r="A21" s="32" t="s">
        <v>66</v>
      </c>
      <c r="B21" s="33" t="s">
        <v>25</v>
      </c>
      <c r="C21" s="30">
        <v>14997548</v>
      </c>
      <c r="D21" s="30">
        <v>3399308</v>
      </c>
      <c r="E21" s="31">
        <v>22.665758429311246</v>
      </c>
      <c r="F21" s="30">
        <v>11598240</v>
      </c>
      <c r="G21" s="31">
        <v>3.6712687844637855</v>
      </c>
      <c r="H21" s="31">
        <v>97</v>
      </c>
    </row>
    <row r="22" spans="1:8" ht="26.25" x14ac:dyDescent="0.25">
      <c r="A22" s="32" t="s">
        <v>67</v>
      </c>
      <c r="B22" s="33" t="s">
        <v>26</v>
      </c>
      <c r="C22" s="30">
        <v>4055497</v>
      </c>
      <c r="D22" s="30">
        <v>909212</v>
      </c>
      <c r="E22" s="31">
        <v>22.419249724509722</v>
      </c>
      <c r="F22" s="30">
        <v>3146286</v>
      </c>
      <c r="G22" s="31">
        <v>0.99591503355642119</v>
      </c>
      <c r="H22" s="31">
        <v>106.7</v>
      </c>
    </row>
    <row r="23" spans="1:8" x14ac:dyDescent="0.25">
      <c r="A23" s="32" t="s">
        <v>68</v>
      </c>
      <c r="B23" s="33" t="s">
        <v>27</v>
      </c>
      <c r="C23" s="30">
        <v>1181957</v>
      </c>
      <c r="D23" s="30">
        <v>541488</v>
      </c>
      <c r="E23" s="31">
        <v>45.812834138636177</v>
      </c>
      <c r="F23" s="30">
        <v>640470</v>
      </c>
      <c r="G23" s="31">
        <v>0.20273226958448187</v>
      </c>
      <c r="H23" s="31">
        <v>107.6</v>
      </c>
    </row>
    <row r="24" spans="1:8" x14ac:dyDescent="0.25">
      <c r="A24" s="19"/>
    </row>
    <row r="58" spans="1:1" x14ac:dyDescent="0.25">
      <c r="A58" t="s">
        <v>74</v>
      </c>
    </row>
    <row r="59" spans="1:1" x14ac:dyDescent="0.25">
      <c r="A59" t="s">
        <v>75</v>
      </c>
    </row>
  </sheetData>
  <conditionalFormatting pivot="1">
    <cfRule type="top10" dxfId="324" priority="1" rank="5"/>
  </conditionalFormatting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7"/>
  <sheetViews>
    <sheetView workbookViewId="0">
      <selection activeCell="C29" sqref="C29"/>
    </sheetView>
  </sheetViews>
  <sheetFormatPr defaultRowHeight="15" x14ac:dyDescent="0.25"/>
  <cols>
    <col min="1" max="2" width="29.85546875" customWidth="1"/>
    <col min="3" max="3" width="57.42578125" customWidth="1"/>
    <col min="5" max="5" width="37" bestFit="1" customWidth="1"/>
    <col min="6" max="7" width="57.42578125" bestFit="1" customWidth="1"/>
  </cols>
  <sheetData>
    <row r="3" spans="1:6" x14ac:dyDescent="0.25">
      <c r="A3" s="3" t="s">
        <v>47</v>
      </c>
      <c r="B3" t="s">
        <v>73</v>
      </c>
    </row>
    <row r="4" spans="1:6" x14ac:dyDescent="0.25">
      <c r="A4" s="4" t="s">
        <v>50</v>
      </c>
      <c r="B4" s="2">
        <v>3.1650996722360452</v>
      </c>
    </row>
    <row r="5" spans="1:6" x14ac:dyDescent="0.25">
      <c r="A5" s="4" t="s">
        <v>51</v>
      </c>
      <c r="B5" s="2">
        <v>49.59179409461445</v>
      </c>
    </row>
    <row r="6" spans="1:6" x14ac:dyDescent="0.25">
      <c r="A6" s="4" t="s">
        <v>52</v>
      </c>
      <c r="B6" s="2">
        <v>1.5342138884604828</v>
      </c>
    </row>
    <row r="7" spans="1:6" x14ac:dyDescent="0.25">
      <c r="A7" s="4" t="s">
        <v>55</v>
      </c>
      <c r="B7" s="2">
        <v>3.4709510569380897</v>
      </c>
      <c r="F7" s="17"/>
    </row>
    <row r="8" spans="1:6" x14ac:dyDescent="0.25">
      <c r="A8" s="4" t="s">
        <v>56</v>
      </c>
      <c r="B8" s="2">
        <v>7.8694157791697306</v>
      </c>
    </row>
    <row r="9" spans="1:6" x14ac:dyDescent="0.25">
      <c r="A9" s="4" t="s">
        <v>57</v>
      </c>
      <c r="B9" s="2">
        <v>5.547924752221153</v>
      </c>
    </row>
    <row r="10" spans="1:6" x14ac:dyDescent="0.25">
      <c r="A10" s="4" t="s">
        <v>61</v>
      </c>
      <c r="B10" s="2">
        <v>3.3921425945733912</v>
      </c>
    </row>
    <row r="11" spans="1:6" x14ac:dyDescent="0.25">
      <c r="A11" s="4" t="s">
        <v>64</v>
      </c>
      <c r="B11" s="2">
        <v>8.5604071971345306</v>
      </c>
    </row>
    <row r="12" spans="1:6" x14ac:dyDescent="0.25">
      <c r="A12" s="4" t="s">
        <v>69</v>
      </c>
      <c r="B12" s="2">
        <v>16.868050964652127</v>
      </c>
    </row>
    <row r="13" spans="1:6" x14ac:dyDescent="0.25">
      <c r="A13" s="4" t="s">
        <v>48</v>
      </c>
      <c r="B13" s="5">
        <v>100</v>
      </c>
    </row>
    <row r="15" spans="1:6" x14ac:dyDescent="0.25">
      <c r="A15" s="4" t="s">
        <v>50</v>
      </c>
      <c r="B15" s="2">
        <f>B4</f>
        <v>3.1650996722360452</v>
      </c>
    </row>
    <row r="16" spans="1:6" x14ac:dyDescent="0.25">
      <c r="A16" s="4" t="s">
        <v>51</v>
      </c>
      <c r="B16" s="2">
        <f t="shared" ref="B16:B23" si="0">B5</f>
        <v>49.59179409461445</v>
      </c>
    </row>
    <row r="17" spans="1:2" x14ac:dyDescent="0.25">
      <c r="A17" s="4" t="s">
        <v>52</v>
      </c>
      <c r="B17" s="2">
        <f t="shared" si="0"/>
        <v>1.5342138884604828</v>
      </c>
    </row>
    <row r="18" spans="1:2" x14ac:dyDescent="0.25">
      <c r="A18" s="4" t="s">
        <v>55</v>
      </c>
      <c r="B18" s="2">
        <f t="shared" si="0"/>
        <v>3.4709510569380897</v>
      </c>
    </row>
    <row r="19" spans="1:2" x14ac:dyDescent="0.25">
      <c r="A19" s="4" t="s">
        <v>56</v>
      </c>
      <c r="B19" s="2">
        <f t="shared" si="0"/>
        <v>7.8694157791697306</v>
      </c>
    </row>
    <row r="20" spans="1:2" x14ac:dyDescent="0.25">
      <c r="A20" s="4" t="s">
        <v>61</v>
      </c>
      <c r="B20" s="2">
        <f t="shared" si="0"/>
        <v>5.547924752221153</v>
      </c>
    </row>
    <row r="21" spans="1:2" x14ac:dyDescent="0.25">
      <c r="A21" s="4" t="s">
        <v>64</v>
      </c>
      <c r="B21" s="2">
        <f t="shared" si="0"/>
        <v>3.3921425945733912</v>
      </c>
    </row>
    <row r="22" spans="1:2" x14ac:dyDescent="0.25">
      <c r="A22" s="4" t="s">
        <v>57</v>
      </c>
      <c r="B22" s="2">
        <f t="shared" si="0"/>
        <v>8.5604071971345306</v>
      </c>
    </row>
    <row r="23" spans="1:2" x14ac:dyDescent="0.25">
      <c r="A23" s="4" t="s">
        <v>69</v>
      </c>
      <c r="B23" s="2">
        <f t="shared" si="0"/>
        <v>16.868050964652127</v>
      </c>
    </row>
    <row r="34" spans="1:2" x14ac:dyDescent="0.25">
      <c r="A34" s="3" t="s">
        <v>47</v>
      </c>
      <c r="B34" t="s">
        <v>73</v>
      </c>
    </row>
    <row r="35" spans="1:2" x14ac:dyDescent="0.25">
      <c r="A35" s="4" t="s">
        <v>42</v>
      </c>
      <c r="B35" s="5">
        <v>6.976290707335675</v>
      </c>
    </row>
    <row r="36" spans="1:2" x14ac:dyDescent="0.25">
      <c r="A36" s="4" t="s">
        <v>45</v>
      </c>
      <c r="B36" s="5">
        <v>0.93207362643342329</v>
      </c>
    </row>
    <row r="37" spans="1:2" x14ac:dyDescent="0.25">
      <c r="A37" s="4" t="s">
        <v>38</v>
      </c>
      <c r="B37" s="5">
        <v>6.3223565348133128</v>
      </c>
    </row>
    <row r="38" spans="1:2" x14ac:dyDescent="0.25">
      <c r="A38" s="4" t="s">
        <v>39</v>
      </c>
      <c r="B38" s="5">
        <v>4.1266349247575844</v>
      </c>
    </row>
    <row r="39" spans="1:2" x14ac:dyDescent="0.25">
      <c r="A39" s="4" t="s">
        <v>43</v>
      </c>
      <c r="B39" s="5">
        <v>3.649896287809463</v>
      </c>
    </row>
    <row r="40" spans="1:2" x14ac:dyDescent="0.25">
      <c r="A40" s="4" t="s">
        <v>40</v>
      </c>
      <c r="B40" s="5">
        <v>17.78451719854878</v>
      </c>
    </row>
    <row r="41" spans="1:2" x14ac:dyDescent="0.25">
      <c r="A41" s="4" t="s">
        <v>36</v>
      </c>
      <c r="B41" s="5">
        <v>5.1644066450200938</v>
      </c>
    </row>
    <row r="42" spans="1:2" x14ac:dyDescent="0.25">
      <c r="A42" s="4" t="s">
        <v>37</v>
      </c>
      <c r="B42" s="5">
        <v>23.395925689066392</v>
      </c>
    </row>
    <row r="43" spans="1:2" x14ac:dyDescent="0.25">
      <c r="A43" s="4" t="s">
        <v>44</v>
      </c>
      <c r="B43" s="5">
        <v>17.680887833919602</v>
      </c>
    </row>
    <row r="44" spans="1:2" x14ac:dyDescent="0.25">
      <c r="A44" s="4" t="s">
        <v>41</v>
      </c>
      <c r="B44" s="5">
        <v>12.337514595831086</v>
      </c>
    </row>
    <row r="45" spans="1:2" x14ac:dyDescent="0.25">
      <c r="A45" s="4" t="s">
        <v>46</v>
      </c>
      <c r="B45" s="5">
        <v>1.6294959564645828</v>
      </c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8" spans="1:6" x14ac:dyDescent="0.25">
      <c r="A68" s="4" t="s">
        <v>42</v>
      </c>
      <c r="B68" s="2">
        <f>B35</f>
        <v>6.976290707335675</v>
      </c>
    </row>
    <row r="69" spans="1:6" x14ac:dyDescent="0.25">
      <c r="A69" s="4" t="s">
        <v>45</v>
      </c>
      <c r="B69" s="2">
        <f t="shared" ref="B69:B78" si="1">B36</f>
        <v>0.93207362643342329</v>
      </c>
    </row>
    <row r="70" spans="1:6" x14ac:dyDescent="0.25">
      <c r="A70" s="4" t="s">
        <v>38</v>
      </c>
      <c r="B70" s="2">
        <f t="shared" si="1"/>
        <v>6.3223565348133128</v>
      </c>
    </row>
    <row r="71" spans="1:6" x14ac:dyDescent="0.25">
      <c r="A71" s="4" t="s">
        <v>39</v>
      </c>
      <c r="B71" s="2">
        <f t="shared" si="1"/>
        <v>4.1266349247575844</v>
      </c>
    </row>
    <row r="72" spans="1:6" x14ac:dyDescent="0.25">
      <c r="A72" s="4" t="s">
        <v>43</v>
      </c>
      <c r="B72" s="2">
        <f t="shared" si="1"/>
        <v>3.649896287809463</v>
      </c>
      <c r="E72" s="3" t="s">
        <v>47</v>
      </c>
      <c r="F72" t="s">
        <v>86</v>
      </c>
    </row>
    <row r="73" spans="1:6" x14ac:dyDescent="0.25">
      <c r="A73" s="4" t="s">
        <v>40</v>
      </c>
      <c r="B73" s="2">
        <f>B40</f>
        <v>17.78451719854878</v>
      </c>
      <c r="E73" s="4" t="s">
        <v>42</v>
      </c>
      <c r="F73" s="5">
        <v>794644.1</v>
      </c>
    </row>
    <row r="74" spans="1:6" x14ac:dyDescent="0.25">
      <c r="A74" t="s">
        <v>36</v>
      </c>
      <c r="B74" s="2">
        <f t="shared" si="1"/>
        <v>5.1644066450200938</v>
      </c>
      <c r="E74" s="4" t="s">
        <v>35</v>
      </c>
      <c r="F74" s="5">
        <v>1090778.1000000001</v>
      </c>
    </row>
    <row r="75" spans="1:6" x14ac:dyDescent="0.25">
      <c r="A75" t="s">
        <v>37</v>
      </c>
      <c r="B75" s="2">
        <f t="shared" si="1"/>
        <v>23.395925689066392</v>
      </c>
      <c r="E75" s="4" t="s">
        <v>45</v>
      </c>
      <c r="F75" s="5">
        <v>543204.80000000005</v>
      </c>
    </row>
    <row r="76" spans="1:6" x14ac:dyDescent="0.25">
      <c r="A76" t="s">
        <v>44</v>
      </c>
      <c r="B76" s="2">
        <f t="shared" si="1"/>
        <v>17.680887833919602</v>
      </c>
      <c r="E76" s="4" t="s">
        <v>38</v>
      </c>
      <c r="F76" s="5">
        <v>549172</v>
      </c>
    </row>
    <row r="77" spans="1:6" x14ac:dyDescent="0.25">
      <c r="A77" t="s">
        <v>41</v>
      </c>
      <c r="B77" s="2">
        <f t="shared" si="1"/>
        <v>12.337514595831086</v>
      </c>
      <c r="E77" s="4" t="s">
        <v>39</v>
      </c>
      <c r="F77" s="5">
        <v>1228904.5</v>
      </c>
    </row>
    <row r="78" spans="1:6" x14ac:dyDescent="0.25">
      <c r="A78" t="s">
        <v>46</v>
      </c>
      <c r="B78" s="2">
        <f t="shared" si="1"/>
        <v>1.6294959564645828</v>
      </c>
      <c r="E78" s="4" t="s">
        <v>43</v>
      </c>
      <c r="F78" s="5">
        <v>2338219.1</v>
      </c>
    </row>
    <row r="79" spans="1:6" x14ac:dyDescent="0.25">
      <c r="E79" s="4" t="s">
        <v>40</v>
      </c>
      <c r="F79" s="5">
        <v>840706.9</v>
      </c>
    </row>
    <row r="80" spans="1:6" x14ac:dyDescent="0.25">
      <c r="E80" s="4" t="s">
        <v>36</v>
      </c>
      <c r="F80" s="5">
        <v>457864.5</v>
      </c>
    </row>
    <row r="81" spans="1:6" x14ac:dyDescent="0.25">
      <c r="E81" s="4" t="s">
        <v>37</v>
      </c>
      <c r="F81" s="5">
        <v>2029719.8</v>
      </c>
    </row>
    <row r="82" spans="1:6" x14ac:dyDescent="0.25">
      <c r="E82" s="4" t="s">
        <v>44</v>
      </c>
      <c r="F82" s="5">
        <v>3303417</v>
      </c>
    </row>
    <row r="83" spans="1:6" x14ac:dyDescent="0.25">
      <c r="E83" s="4" t="s">
        <v>41</v>
      </c>
      <c r="F83" s="5">
        <v>828825.8</v>
      </c>
    </row>
    <row r="84" spans="1:6" x14ac:dyDescent="0.25">
      <c r="E84" s="4" t="s">
        <v>46</v>
      </c>
      <c r="F84" s="5">
        <v>2946171.5</v>
      </c>
    </row>
    <row r="89" spans="1:6" x14ac:dyDescent="0.25">
      <c r="A89" s="3" t="s">
        <v>76</v>
      </c>
      <c r="B89" t="s">
        <v>86</v>
      </c>
    </row>
    <row r="90" spans="1:6" x14ac:dyDescent="0.25">
      <c r="A90" t="s">
        <v>35</v>
      </c>
      <c r="B90" s="5">
        <v>568274</v>
      </c>
    </row>
    <row r="91" spans="1:6" x14ac:dyDescent="0.25">
      <c r="A91" t="s">
        <v>42</v>
      </c>
      <c r="B91" s="5">
        <v>373935.1</v>
      </c>
    </row>
    <row r="92" spans="1:6" x14ac:dyDescent="0.25">
      <c r="A92" t="s">
        <v>45</v>
      </c>
      <c r="B92" s="5">
        <v>338826.6</v>
      </c>
    </row>
    <row r="93" spans="1:6" x14ac:dyDescent="0.25">
      <c r="A93" t="s">
        <v>38</v>
      </c>
      <c r="B93" s="5">
        <v>284969.09999999998</v>
      </c>
    </row>
    <row r="94" spans="1:6" x14ac:dyDescent="0.25">
      <c r="A94" t="s">
        <v>39</v>
      </c>
      <c r="B94" s="5">
        <v>724011.6</v>
      </c>
    </row>
    <row r="95" spans="1:6" x14ac:dyDescent="0.25">
      <c r="A95" t="s">
        <v>43</v>
      </c>
      <c r="B95" s="5">
        <v>1117517.3</v>
      </c>
    </row>
    <row r="96" spans="1:6" x14ac:dyDescent="0.25">
      <c r="A96" t="s">
        <v>40</v>
      </c>
      <c r="B96" s="5">
        <v>472486.5</v>
      </c>
    </row>
    <row r="97" spans="1:2" x14ac:dyDescent="0.25">
      <c r="A97" t="s">
        <v>36</v>
      </c>
      <c r="B97" s="5">
        <v>228171.1</v>
      </c>
    </row>
    <row r="98" spans="1:2" x14ac:dyDescent="0.25">
      <c r="A98" t="s">
        <v>37</v>
      </c>
      <c r="B98" s="5">
        <v>977633.1</v>
      </c>
    </row>
    <row r="99" spans="1:2" x14ac:dyDescent="0.25">
      <c r="A99" t="s">
        <v>44</v>
      </c>
      <c r="B99" s="5">
        <v>1605079.4</v>
      </c>
    </row>
    <row r="100" spans="1:2" x14ac:dyDescent="0.25">
      <c r="A100" t="s">
        <v>41</v>
      </c>
      <c r="B100" s="5">
        <v>524460.5</v>
      </c>
    </row>
    <row r="101" spans="1:2" x14ac:dyDescent="0.25">
      <c r="A101" t="s">
        <v>46</v>
      </c>
      <c r="B101" s="5">
        <v>1469675</v>
      </c>
    </row>
    <row r="115" spans="1:2" x14ac:dyDescent="0.25">
      <c r="A115" s="4"/>
      <c r="B115" s="5"/>
    </row>
    <row r="116" spans="1:2" x14ac:dyDescent="0.25">
      <c r="A116" s="4"/>
      <c r="B116" s="5"/>
    </row>
    <row r="117" spans="1:2" x14ac:dyDescent="0.25">
      <c r="A117" s="4"/>
      <c r="B117" s="5"/>
    </row>
    <row r="118" spans="1:2" x14ac:dyDescent="0.25">
      <c r="A118" s="4"/>
      <c r="B118" s="5"/>
    </row>
    <row r="119" spans="1:2" x14ac:dyDescent="0.25">
      <c r="A119" s="4"/>
      <c r="B119" s="5"/>
    </row>
    <row r="120" spans="1:2" x14ac:dyDescent="0.25">
      <c r="A120" s="4"/>
      <c r="B120" s="5"/>
    </row>
    <row r="121" spans="1:2" x14ac:dyDescent="0.25">
      <c r="A121" s="4"/>
      <c r="B121" s="5"/>
    </row>
    <row r="122" spans="1:2" x14ac:dyDescent="0.25">
      <c r="A122" s="4"/>
      <c r="B122" s="5"/>
    </row>
    <row r="123" spans="1:2" x14ac:dyDescent="0.25">
      <c r="A123" s="4"/>
      <c r="B123" s="5"/>
    </row>
    <row r="126" spans="1:2" x14ac:dyDescent="0.25">
      <c r="A126" t="s">
        <v>42</v>
      </c>
      <c r="B126" s="1">
        <f t="shared" ref="B126:B137" si="2">VLOOKUP(A126,$E$72:$F$85,2,FALSE)</f>
        <v>794644.1</v>
      </c>
    </row>
    <row r="127" spans="1:2" x14ac:dyDescent="0.25">
      <c r="A127" t="s">
        <v>45</v>
      </c>
      <c r="B127" s="1">
        <f t="shared" si="2"/>
        <v>543204.80000000005</v>
      </c>
    </row>
    <row r="128" spans="1:2" x14ac:dyDescent="0.25">
      <c r="A128" t="s">
        <v>38</v>
      </c>
      <c r="B128" s="1">
        <f t="shared" si="2"/>
        <v>549172</v>
      </c>
    </row>
    <row r="129" spans="1:2" x14ac:dyDescent="0.25">
      <c r="A129" t="s">
        <v>39</v>
      </c>
      <c r="B129" s="1">
        <f t="shared" si="2"/>
        <v>1228904.5</v>
      </c>
    </row>
    <row r="130" spans="1:2" x14ac:dyDescent="0.25">
      <c r="A130" t="s">
        <v>43</v>
      </c>
      <c r="B130" s="1">
        <f t="shared" si="2"/>
        <v>2338219.1</v>
      </c>
    </row>
    <row r="131" spans="1:2" x14ac:dyDescent="0.25">
      <c r="A131" t="s">
        <v>40</v>
      </c>
      <c r="B131" s="1">
        <f t="shared" si="2"/>
        <v>840706.9</v>
      </c>
    </row>
    <row r="132" spans="1:2" x14ac:dyDescent="0.25">
      <c r="A132" t="s">
        <v>36</v>
      </c>
      <c r="B132" s="1">
        <f t="shared" si="2"/>
        <v>457864.5</v>
      </c>
    </row>
    <row r="133" spans="1:2" x14ac:dyDescent="0.25">
      <c r="A133" t="s">
        <v>37</v>
      </c>
      <c r="B133" s="1">
        <f t="shared" si="2"/>
        <v>2029719.8</v>
      </c>
    </row>
    <row r="134" spans="1:2" x14ac:dyDescent="0.25">
      <c r="A134" t="s">
        <v>44</v>
      </c>
      <c r="B134" s="1">
        <f t="shared" si="2"/>
        <v>3303417</v>
      </c>
    </row>
    <row r="135" spans="1:2" x14ac:dyDescent="0.25">
      <c r="A135" t="s">
        <v>41</v>
      </c>
      <c r="B135" s="1">
        <f t="shared" si="2"/>
        <v>828825.8</v>
      </c>
    </row>
    <row r="136" spans="1:2" x14ac:dyDescent="0.25">
      <c r="A136" t="s">
        <v>46</v>
      </c>
      <c r="B136" s="1">
        <f t="shared" si="2"/>
        <v>2946171.5</v>
      </c>
    </row>
    <row r="137" spans="1:2" x14ac:dyDescent="0.25">
      <c r="A137" t="s">
        <v>35</v>
      </c>
      <c r="B137" s="1">
        <f t="shared" si="2"/>
        <v>1090778.1000000001</v>
      </c>
    </row>
  </sheetData>
  <autoFilter ref="A126:B136"/>
  <pageMargins left="0.7" right="0.7" top="0.75" bottom="0.75" header="0.3" footer="0.3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B1" workbookViewId="0">
      <pane ySplit="1" topLeftCell="A35" activePane="bottomLeft" state="frozen"/>
      <selection pane="bottomLeft" activeCell="N105" sqref="N105"/>
    </sheetView>
  </sheetViews>
  <sheetFormatPr defaultRowHeight="15" x14ac:dyDescent="0.25"/>
  <cols>
    <col min="1" max="1" width="10.140625" customWidth="1"/>
    <col min="2" max="2" width="9.42578125" customWidth="1"/>
    <col min="3" max="3" width="36.28515625" customWidth="1"/>
    <col min="4" max="4" width="22" style="1" customWidth="1"/>
    <col min="5" max="6" width="15.7109375" style="2" customWidth="1"/>
    <col min="7" max="7" width="15.7109375" style="1" customWidth="1"/>
    <col min="8" max="10" width="15.7109375" style="2" customWidth="1"/>
    <col min="11" max="11" width="15.7109375" style="1" customWidth="1"/>
    <col min="12" max="12" width="17.140625" style="2" customWidth="1"/>
    <col min="13" max="13" width="15.7109375" style="2" customWidth="1"/>
    <col min="14" max="14" width="31.85546875" style="2" customWidth="1"/>
  </cols>
  <sheetData>
    <row r="1" spans="1:14" x14ac:dyDescent="0.25">
      <c r="A1" t="s">
        <v>0</v>
      </c>
      <c r="B1" t="s">
        <v>70</v>
      </c>
      <c r="C1" t="s">
        <v>1</v>
      </c>
      <c r="D1" s="1" t="s">
        <v>76</v>
      </c>
      <c r="E1" s="2" t="s">
        <v>85</v>
      </c>
      <c r="F1" s="2" t="s">
        <v>2</v>
      </c>
      <c r="G1" s="1" t="s">
        <v>77</v>
      </c>
      <c r="H1" s="2" t="s">
        <v>3</v>
      </c>
      <c r="I1" s="2" t="s">
        <v>78</v>
      </c>
      <c r="J1" s="2" t="s">
        <v>4</v>
      </c>
      <c r="K1" s="1" t="s">
        <v>71</v>
      </c>
      <c r="L1" s="2" t="s">
        <v>5</v>
      </c>
      <c r="M1" s="2" t="s">
        <v>6</v>
      </c>
      <c r="N1" s="2" t="s">
        <v>72</v>
      </c>
    </row>
    <row r="2" spans="1:14" x14ac:dyDescent="0.25">
      <c r="A2" s="8" t="s">
        <v>7</v>
      </c>
      <c r="B2" s="9" t="s">
        <v>49</v>
      </c>
      <c r="C2" s="8" t="s">
        <v>8</v>
      </c>
      <c r="D2" s="10">
        <v>296149006.25192285</v>
      </c>
      <c r="E2" s="11">
        <f>D2/$D$2*100</f>
        <v>100</v>
      </c>
      <c r="F2" s="11"/>
      <c r="G2" s="10">
        <v>134297853.04037476</v>
      </c>
      <c r="H2" s="11">
        <f>G2/$G$2*100</f>
        <v>100</v>
      </c>
      <c r="I2" s="11">
        <f>G2/D2*100</f>
        <v>45.348068102626897</v>
      </c>
      <c r="J2" s="11"/>
      <c r="K2" s="10">
        <v>161851153.21154809</v>
      </c>
      <c r="L2" s="11">
        <f>K2/$K$2*100</f>
        <v>100</v>
      </c>
      <c r="M2" s="11"/>
      <c r="N2" s="11">
        <v>106.1</v>
      </c>
    </row>
    <row r="3" spans="1:14" x14ac:dyDescent="0.25">
      <c r="A3" t="s">
        <v>7</v>
      </c>
      <c r="B3" s="12" t="s">
        <v>50</v>
      </c>
      <c r="C3" s="13" t="s">
        <v>9</v>
      </c>
      <c r="D3" s="1">
        <v>18295926.436279159</v>
      </c>
      <c r="E3" s="2">
        <f>D3/$D$2*100</f>
        <v>6.177946253419301</v>
      </c>
      <c r="G3" s="1">
        <v>7182386.9523666641</v>
      </c>
      <c r="H3" s="2">
        <f t="shared" ref="H3:H22" si="0">G3/$G$2*100</f>
        <v>5.3481025867236918</v>
      </c>
      <c r="I3" s="2">
        <f t="shared" ref="I3:I66" si="1">G3/D3*100</f>
        <v>39.256754651814973</v>
      </c>
      <c r="K3" s="1">
        <v>11113539.483912494</v>
      </c>
      <c r="L3" s="2">
        <f t="shared" ref="L3:L22" si="2">K3/$K$2*100</f>
        <v>6.8665185656023748</v>
      </c>
      <c r="N3" s="2">
        <v>108</v>
      </c>
    </row>
    <row r="4" spans="1:14" x14ac:dyDescent="0.25">
      <c r="A4" t="s">
        <v>7</v>
      </c>
      <c r="B4" s="14" t="s">
        <v>51</v>
      </c>
      <c r="C4" s="13" t="s">
        <v>10</v>
      </c>
      <c r="D4" s="1">
        <v>115894233.40000001</v>
      </c>
      <c r="E4" s="2">
        <f t="shared" ref="E4:E22" si="3">D4/$D$2*100</f>
        <v>39.133757315874</v>
      </c>
      <c r="G4" s="1">
        <v>55949052.526249997</v>
      </c>
      <c r="H4" s="2">
        <f t="shared" si="0"/>
        <v>41.660422158371887</v>
      </c>
      <c r="I4" s="2">
        <f t="shared" si="1"/>
        <v>48.27595893675413</v>
      </c>
      <c r="K4" s="1">
        <v>59945180.873750009</v>
      </c>
      <c r="L4" s="2">
        <f t="shared" si="2"/>
        <v>37.03722814714731</v>
      </c>
      <c r="N4" s="2">
        <v>108.3</v>
      </c>
    </row>
    <row r="5" spans="1:14" x14ac:dyDescent="0.25">
      <c r="A5" t="s">
        <v>7</v>
      </c>
      <c r="B5" s="12" t="s">
        <v>52</v>
      </c>
      <c r="C5" s="13" t="s">
        <v>11</v>
      </c>
      <c r="D5" s="1">
        <v>6072971</v>
      </c>
      <c r="E5" s="2">
        <f t="shared" si="3"/>
        <v>2.0506470971690351</v>
      </c>
      <c r="G5" s="1">
        <v>3488515.153669999</v>
      </c>
      <c r="H5" s="2">
        <f t="shared" si="0"/>
        <v>2.5975956239756313</v>
      </c>
      <c r="I5" s="2">
        <f t="shared" si="1"/>
        <v>57.443303346418077</v>
      </c>
      <c r="K5" s="1">
        <v>2584455.846330001</v>
      </c>
      <c r="L5" s="2">
        <f t="shared" si="2"/>
        <v>1.5968102760145177</v>
      </c>
      <c r="N5" s="2">
        <v>100.1</v>
      </c>
    </row>
    <row r="6" spans="1:14" x14ac:dyDescent="0.25">
      <c r="A6" t="s">
        <v>7</v>
      </c>
      <c r="B6" s="6" t="s">
        <v>53</v>
      </c>
      <c r="C6" t="s">
        <v>12</v>
      </c>
      <c r="D6" s="1">
        <v>21710297</v>
      </c>
      <c r="E6" s="2">
        <f t="shared" si="3"/>
        <v>7.3308694412878985</v>
      </c>
      <c r="G6" s="1">
        <v>11867215.5154</v>
      </c>
      <c r="H6" s="2">
        <f t="shared" si="0"/>
        <v>8.8364893754722118</v>
      </c>
      <c r="I6" s="2">
        <f>G6/D6*100</f>
        <v>54.66169124908793</v>
      </c>
      <c r="K6" s="1">
        <v>9843081.4846000001</v>
      </c>
      <c r="L6" s="2">
        <f t="shared" si="2"/>
        <v>6.0815640106898519</v>
      </c>
      <c r="N6" s="2">
        <v>99.4</v>
      </c>
    </row>
    <row r="7" spans="1:14" x14ac:dyDescent="0.25">
      <c r="A7" t="s">
        <v>7</v>
      </c>
      <c r="B7" s="7" t="s">
        <v>54</v>
      </c>
      <c r="C7" t="s">
        <v>13</v>
      </c>
      <c r="D7" s="1">
        <v>795904.4</v>
      </c>
      <c r="E7" s="2">
        <f t="shared" si="3"/>
        <v>0.26875133233536974</v>
      </c>
      <c r="G7" s="1">
        <v>320139.69</v>
      </c>
      <c r="H7" s="2">
        <f t="shared" si="0"/>
        <v>0.23838034842132175</v>
      </c>
      <c r="I7" s="2">
        <f t="shared" si="1"/>
        <v>40.223384868836007</v>
      </c>
      <c r="K7" s="1">
        <v>475764.71</v>
      </c>
      <c r="L7" s="2">
        <f t="shared" si="2"/>
        <v>0.29395200501175928</v>
      </c>
      <c r="N7" s="2">
        <v>98</v>
      </c>
    </row>
    <row r="8" spans="1:14" x14ac:dyDescent="0.25">
      <c r="A8" t="s">
        <v>7</v>
      </c>
      <c r="B8" s="14" t="s">
        <v>55</v>
      </c>
      <c r="C8" s="13" t="s">
        <v>14</v>
      </c>
      <c r="D8" s="1">
        <v>27600362.661537159</v>
      </c>
      <c r="E8" s="2">
        <f>D8/$D$2*100</f>
        <v>9.3197552849657601</v>
      </c>
      <c r="G8" s="1">
        <v>18630282.737261251</v>
      </c>
      <c r="H8" s="2">
        <f t="shared" si="0"/>
        <v>13.872360812544276</v>
      </c>
      <c r="I8" s="2">
        <f t="shared" si="1"/>
        <v>67.50013746458383</v>
      </c>
      <c r="K8" s="1">
        <v>8970079.9242759086</v>
      </c>
      <c r="L8" s="2">
        <f t="shared" si="2"/>
        <v>5.5421785673355917</v>
      </c>
      <c r="N8" s="2">
        <v>104.7</v>
      </c>
    </row>
    <row r="9" spans="1:14" x14ac:dyDescent="0.25">
      <c r="A9" t="s">
        <v>7</v>
      </c>
      <c r="B9" s="12" t="s">
        <v>56</v>
      </c>
      <c r="C9" s="13" t="s">
        <v>15</v>
      </c>
      <c r="D9" s="1">
        <v>19918418</v>
      </c>
      <c r="E9" s="2">
        <f t="shared" si="3"/>
        <v>6.7258095011320584</v>
      </c>
      <c r="G9" s="1">
        <v>7939919.2740000002</v>
      </c>
      <c r="H9" s="2">
        <f t="shared" si="0"/>
        <v>5.9121714117149553</v>
      </c>
      <c r="I9" s="2">
        <f t="shared" si="1"/>
        <v>39.862198262934335</v>
      </c>
      <c r="K9" s="1">
        <v>11978498.726</v>
      </c>
      <c r="L9" s="2">
        <f t="shared" si="2"/>
        <v>7.4009350494670016</v>
      </c>
      <c r="N9" s="2">
        <v>104.9</v>
      </c>
    </row>
    <row r="10" spans="1:14" x14ac:dyDescent="0.25">
      <c r="A10" t="s">
        <v>7</v>
      </c>
      <c r="B10" s="14" t="s">
        <v>57</v>
      </c>
      <c r="C10" s="13" t="s">
        <v>16</v>
      </c>
      <c r="D10" s="1">
        <v>16401893.767488502</v>
      </c>
      <c r="E10" s="2">
        <f t="shared" si="3"/>
        <v>5.5383923029395632</v>
      </c>
      <c r="G10" s="1">
        <v>7153985.7492209757</v>
      </c>
      <c r="H10" s="2">
        <f t="shared" si="0"/>
        <v>5.3269546662598026</v>
      </c>
      <c r="I10" s="2">
        <f t="shared" si="1"/>
        <v>43.616827731206627</v>
      </c>
      <c r="K10" s="1">
        <v>9247908.0182675272</v>
      </c>
      <c r="L10" s="2">
        <f t="shared" si="2"/>
        <v>5.713835110077973</v>
      </c>
      <c r="N10" s="2">
        <v>125.7</v>
      </c>
    </row>
    <row r="11" spans="1:14" x14ac:dyDescent="0.25">
      <c r="A11" t="s">
        <v>7</v>
      </c>
      <c r="B11" s="15" t="s">
        <v>58</v>
      </c>
      <c r="C11" s="16" t="s">
        <v>17</v>
      </c>
      <c r="D11" s="1">
        <v>2599020.1</v>
      </c>
      <c r="E11" s="2">
        <f t="shared" si="3"/>
        <v>0.87760554488881559</v>
      </c>
      <c r="G11" s="1">
        <v>1293275.3909800001</v>
      </c>
      <c r="H11" s="2">
        <f t="shared" si="0"/>
        <v>0.96299036931826087</v>
      </c>
      <c r="I11" s="2">
        <f t="shared" si="1"/>
        <v>49.76011501334677</v>
      </c>
      <c r="K11" s="1">
        <v>1305744.70902</v>
      </c>
      <c r="L11" s="2">
        <f t="shared" si="2"/>
        <v>0.80675650627791451</v>
      </c>
      <c r="N11" s="2">
        <v>111.7</v>
      </c>
    </row>
    <row r="12" spans="1:14" x14ac:dyDescent="0.25">
      <c r="A12" t="s">
        <v>7</v>
      </c>
      <c r="B12" s="6" t="s">
        <v>59</v>
      </c>
      <c r="C12" t="s">
        <v>18</v>
      </c>
      <c r="D12" s="1">
        <v>3989672.7084247302</v>
      </c>
      <c r="E12" s="2">
        <f t="shared" si="3"/>
        <v>1.34718422962759</v>
      </c>
      <c r="G12" s="1">
        <v>2320223.0117117641</v>
      </c>
      <c r="H12" s="2">
        <f t="shared" si="0"/>
        <v>1.7276694743692005</v>
      </c>
      <c r="I12" s="2">
        <f t="shared" si="1"/>
        <v>58.155723070022788</v>
      </c>
      <c r="K12" s="1">
        <v>1669449.6967129661</v>
      </c>
      <c r="L12" s="2">
        <f t="shared" si="2"/>
        <v>1.0314722283942619</v>
      </c>
      <c r="N12" s="2">
        <v>116.3</v>
      </c>
    </row>
    <row r="13" spans="1:14" x14ac:dyDescent="0.25">
      <c r="A13" t="s">
        <v>7</v>
      </c>
      <c r="B13" s="7" t="s">
        <v>60</v>
      </c>
      <c r="C13" t="s">
        <v>19</v>
      </c>
      <c r="D13" s="1">
        <v>364657</v>
      </c>
      <c r="E13" s="2">
        <f t="shared" si="3"/>
        <v>0.12313294736832579</v>
      </c>
      <c r="G13" s="1">
        <v>164559</v>
      </c>
      <c r="H13" s="2">
        <f t="shared" si="0"/>
        <v>0.12253285981461495</v>
      </c>
      <c r="I13" s="2">
        <f t="shared" si="1"/>
        <v>45.127064611401948</v>
      </c>
      <c r="K13" s="1">
        <v>200098</v>
      </c>
      <c r="L13" s="2">
        <f t="shared" si="2"/>
        <v>0.12363087690729102</v>
      </c>
      <c r="N13" s="2">
        <v>103.9</v>
      </c>
    </row>
    <row r="14" spans="1:14" x14ac:dyDescent="0.25">
      <c r="A14" t="s">
        <v>7</v>
      </c>
      <c r="B14" s="14" t="s">
        <v>61</v>
      </c>
      <c r="C14" s="13" t="s">
        <v>20</v>
      </c>
      <c r="D14" s="1">
        <v>6183005.3277476924</v>
      </c>
      <c r="E14" s="2">
        <f t="shared" si="3"/>
        <v>2.0878021527068849</v>
      </c>
      <c r="G14" s="1">
        <v>1911849.6877256818</v>
      </c>
      <c r="H14" s="2">
        <f t="shared" si="0"/>
        <v>1.423589167245221</v>
      </c>
      <c r="I14" s="2">
        <f t="shared" si="1"/>
        <v>30.92104221786461</v>
      </c>
      <c r="K14" s="1">
        <v>4271155.6400220105</v>
      </c>
      <c r="L14" s="2">
        <f t="shared" si="2"/>
        <v>2.6389405050697303</v>
      </c>
      <c r="N14" s="2">
        <v>99.4</v>
      </c>
    </row>
    <row r="15" spans="1:14" x14ac:dyDescent="0.25">
      <c r="A15" t="s">
        <v>7</v>
      </c>
      <c r="B15" s="7" t="s">
        <v>62</v>
      </c>
      <c r="C15" t="s">
        <v>21</v>
      </c>
      <c r="D15" s="1">
        <v>5053920.9227455566</v>
      </c>
      <c r="E15" s="2">
        <f t="shared" si="3"/>
        <v>1.706546642417694</v>
      </c>
      <c r="G15" s="1">
        <v>1866343.0884260563</v>
      </c>
      <c r="H15" s="2">
        <f t="shared" si="0"/>
        <v>1.3897043371683437</v>
      </c>
      <c r="I15" s="2">
        <f t="shared" si="1"/>
        <v>36.928616750342037</v>
      </c>
      <c r="K15" s="1">
        <v>3187577.8343195003</v>
      </c>
      <c r="L15" s="2">
        <f t="shared" si="2"/>
        <v>1.9694501837457814</v>
      </c>
      <c r="N15" s="2">
        <v>100.1</v>
      </c>
    </row>
    <row r="16" spans="1:14" x14ac:dyDescent="0.25">
      <c r="A16" t="s">
        <v>7</v>
      </c>
      <c r="B16" s="6" t="s">
        <v>63</v>
      </c>
      <c r="C16" t="s">
        <v>22</v>
      </c>
      <c r="D16" s="1">
        <v>4149539.28</v>
      </c>
      <c r="E16" s="2">
        <f t="shared" si="3"/>
        <v>1.401166032098768</v>
      </c>
      <c r="G16" s="1">
        <v>1195081.0820783998</v>
      </c>
      <c r="H16" s="2">
        <f t="shared" si="0"/>
        <v>0.88987355718867334</v>
      </c>
      <c r="I16" s="2">
        <f t="shared" si="1"/>
        <v>28.800331830535171</v>
      </c>
      <c r="K16" s="1">
        <v>2954458.1979216002</v>
      </c>
      <c r="L16" s="2">
        <f t="shared" si="2"/>
        <v>1.8254168347258952</v>
      </c>
      <c r="N16" s="2">
        <v>118.1</v>
      </c>
    </row>
    <row r="17" spans="1:14" x14ac:dyDescent="0.25">
      <c r="A17" t="s">
        <v>7</v>
      </c>
      <c r="B17" s="12" t="s">
        <v>64</v>
      </c>
      <c r="C17" s="13" t="s">
        <v>23</v>
      </c>
      <c r="D17" s="1">
        <v>25184606.400000006</v>
      </c>
      <c r="E17" s="2">
        <f t="shared" si="3"/>
        <v>8.5040320474944995</v>
      </c>
      <c r="G17" s="1">
        <v>7976030.7000000002</v>
      </c>
      <c r="H17" s="2">
        <f t="shared" si="0"/>
        <v>5.9390604685259705</v>
      </c>
      <c r="I17" s="2">
        <f t="shared" si="1"/>
        <v>31.670261481632679</v>
      </c>
      <c r="K17" s="1">
        <v>17208575.700000007</v>
      </c>
      <c r="L17" s="2">
        <f t="shared" si="2"/>
        <v>10.632346670713851</v>
      </c>
      <c r="N17" s="2">
        <v>102.7</v>
      </c>
    </row>
    <row r="18" spans="1:14" x14ac:dyDescent="0.25">
      <c r="A18" t="s">
        <v>7</v>
      </c>
      <c r="B18" s="6" t="s">
        <v>65</v>
      </c>
      <c r="C18" t="s">
        <v>24</v>
      </c>
      <c r="D18" s="1">
        <v>7804115.8157000002</v>
      </c>
      <c r="E18" s="2">
        <f t="shared" si="3"/>
        <v>2.6351990555258968</v>
      </c>
      <c r="G18" s="1">
        <v>1887528.1767326409</v>
      </c>
      <c r="H18" s="2">
        <f t="shared" si="0"/>
        <v>1.4054790408043101</v>
      </c>
      <c r="I18" s="2">
        <f t="shared" si="1"/>
        <v>24.186316827018238</v>
      </c>
      <c r="K18" s="1">
        <v>5916587.6389673594</v>
      </c>
      <c r="L18" s="2">
        <f t="shared" si="2"/>
        <v>3.6555733595756736</v>
      </c>
      <c r="N18" s="2">
        <v>102.9</v>
      </c>
    </row>
    <row r="19" spans="1:14" x14ac:dyDescent="0.25">
      <c r="A19" t="s">
        <v>7</v>
      </c>
      <c r="B19" s="7" t="s">
        <v>66</v>
      </c>
      <c r="C19" t="s">
        <v>25</v>
      </c>
      <c r="D19" s="1">
        <v>11314491.399999999</v>
      </c>
      <c r="E19" s="2">
        <f t="shared" si="3"/>
        <v>3.8205400528594669</v>
      </c>
      <c r="G19" s="1">
        <v>2500210.2932633283</v>
      </c>
      <c r="H19" s="2">
        <f t="shared" si="0"/>
        <v>1.8616904415528335</v>
      </c>
      <c r="I19" s="2">
        <f t="shared" si="1"/>
        <v>22.097416533131383</v>
      </c>
      <c r="K19" s="1">
        <v>8814281.1067366712</v>
      </c>
      <c r="L19" s="2">
        <f t="shared" si="2"/>
        <v>5.4459180128398188</v>
      </c>
      <c r="N19" s="2">
        <v>97.4</v>
      </c>
    </row>
    <row r="20" spans="1:14" x14ac:dyDescent="0.25">
      <c r="A20" t="s">
        <v>7</v>
      </c>
      <c r="B20" s="6" t="s">
        <v>67</v>
      </c>
      <c r="C20" t="s">
        <v>26</v>
      </c>
      <c r="D20" s="1">
        <v>2327088.5999999996</v>
      </c>
      <c r="E20" s="2">
        <f t="shared" si="3"/>
        <v>0.78578301830276365</v>
      </c>
      <c r="G20" s="1">
        <v>422122.72478799993</v>
      </c>
      <c r="H20" s="2">
        <f t="shared" si="0"/>
        <v>0.31431829715185</v>
      </c>
      <c r="I20" s="2">
        <f t="shared" si="1"/>
        <v>18.139520978616801</v>
      </c>
      <c r="K20" s="1">
        <v>1904965.8752119998</v>
      </c>
      <c r="L20" s="2">
        <f t="shared" si="2"/>
        <v>1.1769862848750343</v>
      </c>
      <c r="N20" s="2">
        <v>89.7</v>
      </c>
    </row>
    <row r="21" spans="1:14" x14ac:dyDescent="0.25">
      <c r="A21" t="s">
        <v>7</v>
      </c>
      <c r="B21" s="7" t="s">
        <v>68</v>
      </c>
      <c r="C21" t="s">
        <v>27</v>
      </c>
      <c r="D21" s="1">
        <v>488882.03200000001</v>
      </c>
      <c r="E21" s="2">
        <f t="shared" si="3"/>
        <v>0.16507974758629662</v>
      </c>
      <c r="G21" s="1">
        <v>229132.28650000002</v>
      </c>
      <c r="H21" s="2">
        <f t="shared" si="0"/>
        <v>0.17061500337694499</v>
      </c>
      <c r="I21" s="2">
        <f t="shared" si="1"/>
        <v>46.868625046952026</v>
      </c>
      <c r="K21" s="1">
        <v>259749.74549999999</v>
      </c>
      <c r="L21" s="2">
        <f t="shared" si="2"/>
        <v>0.16048680552834443</v>
      </c>
      <c r="N21" s="2">
        <v>86.3</v>
      </c>
    </row>
    <row r="22" spans="1:14" x14ac:dyDescent="0.25">
      <c r="A22" t="s">
        <v>7</v>
      </c>
      <c r="B22" s="6" t="s">
        <v>69</v>
      </c>
      <c r="C22" t="s">
        <v>28</v>
      </c>
      <c r="D22" s="1">
        <v>85841088.790385634</v>
      </c>
      <c r="E22" s="2">
        <f t="shared" si="3"/>
        <v>28.985776409245773</v>
      </c>
      <c r="F22" s="1"/>
      <c r="G22" s="1">
        <v>31935352.287463512</v>
      </c>
      <c r="H22" s="2">
        <f t="shared" si="0"/>
        <v>23.779495773370702</v>
      </c>
      <c r="I22" s="1"/>
      <c r="J22" s="1"/>
      <c r="K22" s="1">
        <v>51762276.943285584</v>
      </c>
      <c r="L22" s="2">
        <f t="shared" si="2"/>
        <v>31.981407556379608</v>
      </c>
    </row>
    <row r="23" spans="1:14" x14ac:dyDescent="0.25">
      <c r="A23" s="8" t="s">
        <v>29</v>
      </c>
      <c r="B23" s="9" t="s">
        <v>49</v>
      </c>
      <c r="C23" s="8" t="s">
        <v>8</v>
      </c>
      <c r="D23" s="1">
        <v>319257465.05876827</v>
      </c>
      <c r="E23" s="11">
        <f>D23/$D$23*100</f>
        <v>100</v>
      </c>
      <c r="F23" s="11"/>
      <c r="G23" s="10">
        <v>142886845.58842251</v>
      </c>
      <c r="H23" s="11">
        <f>G23/$G$23*100</f>
        <v>100</v>
      </c>
      <c r="I23" s="11">
        <f t="shared" si="1"/>
        <v>44.755992021085611</v>
      </c>
      <c r="J23" s="11"/>
      <c r="K23" s="10">
        <v>176370619.47034577</v>
      </c>
      <c r="L23" s="11">
        <f>K23/$K$23*100</f>
        <v>100</v>
      </c>
      <c r="M23" s="11"/>
      <c r="N23" s="11">
        <v>102.9</v>
      </c>
    </row>
    <row r="24" spans="1:14" x14ac:dyDescent="0.25">
      <c r="A24" t="s">
        <v>29</v>
      </c>
      <c r="B24" s="12" t="s">
        <v>50</v>
      </c>
      <c r="C24" s="13" t="s">
        <v>9</v>
      </c>
      <c r="D24" s="1">
        <v>17018080.57</v>
      </c>
      <c r="E24" s="2">
        <f t="shared" ref="E24:E43" si="4">D24/$D$23*100</f>
        <v>5.3305192305737767</v>
      </c>
      <c r="G24" s="1">
        <v>6454933.1459675003</v>
      </c>
      <c r="H24" s="2">
        <f t="shared" ref="H24:H43" si="5">G24/$G$23*100</f>
        <v>4.5175139246621558</v>
      </c>
      <c r="I24" s="2">
        <f>G24/D24*100</f>
        <v>37.929854188999769</v>
      </c>
      <c r="K24" s="1">
        <v>10563147.4240325</v>
      </c>
      <c r="L24" s="2">
        <v>6</v>
      </c>
      <c r="N24" s="2">
        <v>89.5</v>
      </c>
    </row>
    <row r="25" spans="1:14" x14ac:dyDescent="0.25">
      <c r="A25" t="s">
        <v>29</v>
      </c>
      <c r="B25" s="14" t="s">
        <v>51</v>
      </c>
      <c r="C25" s="13" t="s">
        <v>10</v>
      </c>
      <c r="D25" s="1">
        <v>132463024.2</v>
      </c>
      <c r="E25" s="2">
        <f t="shared" si="4"/>
        <v>41.490971613026019</v>
      </c>
      <c r="G25" s="1">
        <v>67510206.942109987</v>
      </c>
      <c r="H25" s="2">
        <f t="shared" si="5"/>
        <v>47.247321238072068</v>
      </c>
      <c r="I25" s="2">
        <f t="shared" si="1"/>
        <v>50.965322096360524</v>
      </c>
      <c r="K25" s="1">
        <v>64952817.257890016</v>
      </c>
      <c r="L25" s="2">
        <v>6.5</v>
      </c>
      <c r="N25" s="2">
        <v>105.7</v>
      </c>
    </row>
    <row r="26" spans="1:14" x14ac:dyDescent="0.25">
      <c r="A26" t="s">
        <v>29</v>
      </c>
      <c r="B26" s="12" t="s">
        <v>52</v>
      </c>
      <c r="C26" s="13" t="s">
        <v>11</v>
      </c>
      <c r="D26" s="1">
        <v>4651699.2808886766</v>
      </c>
      <c r="E26" s="2">
        <f t="shared" si="4"/>
        <v>1.4570369654574564</v>
      </c>
      <c r="G26" s="1">
        <v>2969300.9790452374</v>
      </c>
      <c r="H26" s="2">
        <f t="shared" si="5"/>
        <v>2.0780786130573148</v>
      </c>
      <c r="I26" s="2">
        <f t="shared" si="1"/>
        <v>63.832608252311005</v>
      </c>
      <c r="K26" s="1">
        <v>1682398.3018434392</v>
      </c>
      <c r="L26" s="2">
        <v>9.1</v>
      </c>
      <c r="N26" s="2">
        <v>76.400000000000006</v>
      </c>
    </row>
    <row r="27" spans="1:14" x14ac:dyDescent="0.25">
      <c r="A27" t="s">
        <v>29</v>
      </c>
      <c r="B27" s="6" t="s">
        <v>53</v>
      </c>
      <c r="C27" t="s">
        <v>12</v>
      </c>
      <c r="D27" s="1">
        <v>23802127.199999999</v>
      </c>
      <c r="E27" s="2">
        <f t="shared" si="4"/>
        <v>7.4554645717112846</v>
      </c>
      <c r="G27" s="1">
        <v>12195638.88892</v>
      </c>
      <c r="H27" s="2">
        <f t="shared" si="5"/>
        <v>8.5351725966775476</v>
      </c>
      <c r="I27" s="2">
        <f t="shared" si="1"/>
        <v>51.237600683522103</v>
      </c>
      <c r="K27" s="1">
        <v>11606488.311079999</v>
      </c>
      <c r="L27" s="2">
        <v>2.7</v>
      </c>
      <c r="N27" s="2">
        <v>110.6</v>
      </c>
    </row>
    <row r="28" spans="1:14" x14ac:dyDescent="0.25">
      <c r="A28" t="s">
        <v>29</v>
      </c>
      <c r="B28" s="7" t="s">
        <v>54</v>
      </c>
      <c r="C28" t="s">
        <v>13</v>
      </c>
      <c r="D28" s="1">
        <v>879959.4</v>
      </c>
      <c r="E28" s="2">
        <f t="shared" si="4"/>
        <v>0.27562688309826017</v>
      </c>
      <c r="G28" s="1">
        <v>358158.12563000002</v>
      </c>
      <c r="H28" s="2">
        <f t="shared" si="5"/>
        <v>0.25065857123171037</v>
      </c>
      <c r="I28" s="2">
        <f t="shared" si="1"/>
        <v>40.701664830218306</v>
      </c>
      <c r="K28" s="1">
        <v>521801.27437</v>
      </c>
      <c r="L28" s="2">
        <v>0.6</v>
      </c>
      <c r="N28" s="2">
        <v>109.6</v>
      </c>
    </row>
    <row r="29" spans="1:14" x14ac:dyDescent="0.25">
      <c r="A29" t="s">
        <v>29</v>
      </c>
      <c r="B29" s="14" t="s">
        <v>55</v>
      </c>
      <c r="C29" s="13" t="s">
        <v>14</v>
      </c>
      <c r="D29" s="1">
        <v>25790221.496967003</v>
      </c>
      <c r="E29" s="2">
        <f t="shared" si="4"/>
        <v>8.0781890228375985</v>
      </c>
      <c r="G29" s="1">
        <v>16009933.49309355</v>
      </c>
      <c r="H29" s="2">
        <f t="shared" si="5"/>
        <v>11.204623789658887</v>
      </c>
      <c r="I29" s="2">
        <f t="shared" si="1"/>
        <v>62.077533901662541</v>
      </c>
      <c r="K29" s="1">
        <v>9780288.0038734525</v>
      </c>
      <c r="L29" s="2">
        <v>5.3</v>
      </c>
      <c r="N29" s="2">
        <v>105.7</v>
      </c>
    </row>
    <row r="30" spans="1:14" x14ac:dyDescent="0.25">
      <c r="A30" t="s">
        <v>29</v>
      </c>
      <c r="B30" s="12" t="s">
        <v>56</v>
      </c>
      <c r="C30" s="13" t="s">
        <v>15</v>
      </c>
      <c r="D30" s="1">
        <v>23517709.699999999</v>
      </c>
      <c r="E30" s="2">
        <f t="shared" si="4"/>
        <v>7.366377383116447</v>
      </c>
      <c r="G30" s="1">
        <v>8589711.9586905129</v>
      </c>
      <c r="H30" s="2">
        <f t="shared" si="5"/>
        <v>6.011548455224978</v>
      </c>
      <c r="I30" s="2">
        <f t="shared" si="1"/>
        <v>36.524440807645966</v>
      </c>
      <c r="K30" s="1">
        <v>14927997.741309486</v>
      </c>
      <c r="L30" s="2">
        <v>14.9</v>
      </c>
      <c r="N30" s="2">
        <v>110.1</v>
      </c>
    </row>
    <row r="31" spans="1:14" x14ac:dyDescent="0.25">
      <c r="A31" t="s">
        <v>29</v>
      </c>
      <c r="B31" s="6" t="s">
        <v>57</v>
      </c>
      <c r="C31" t="s">
        <v>16</v>
      </c>
      <c r="D31" s="1">
        <v>16817158.803796131</v>
      </c>
      <c r="E31" s="2">
        <f t="shared" si="4"/>
        <v>5.2675851450178186</v>
      </c>
      <c r="G31" s="1">
        <v>7345679.0212061629</v>
      </c>
      <c r="H31" s="2">
        <f t="shared" si="5"/>
        <v>5.1409064221103851</v>
      </c>
      <c r="I31" s="2">
        <f t="shared" si="1"/>
        <v>43.679667338028736</v>
      </c>
      <c r="K31" s="1">
        <v>9471479.7825899683</v>
      </c>
      <c r="L31" s="2">
        <v>18.099999999999998</v>
      </c>
      <c r="N31" s="2">
        <v>96.1</v>
      </c>
    </row>
    <row r="32" spans="1:14" x14ac:dyDescent="0.25">
      <c r="A32" t="s">
        <v>29</v>
      </c>
      <c r="B32" s="12" t="s">
        <v>58</v>
      </c>
      <c r="C32" s="13" t="s">
        <v>17</v>
      </c>
      <c r="D32" s="1">
        <v>2699399.6521999999</v>
      </c>
      <c r="E32" s="2">
        <f t="shared" si="4"/>
        <v>0.84552436438819056</v>
      </c>
      <c r="G32" s="1">
        <v>1108803.9534399998</v>
      </c>
      <c r="H32" s="2">
        <f t="shared" si="5"/>
        <v>0.77600142187605359</v>
      </c>
      <c r="I32" s="2">
        <f t="shared" si="1"/>
        <v>41.075946369642935</v>
      </c>
      <c r="K32" s="1">
        <v>1590595.6987600001</v>
      </c>
      <c r="L32" s="2">
        <v>1.2</v>
      </c>
      <c r="N32" s="2">
        <v>115.2</v>
      </c>
    </row>
    <row r="33" spans="1:14" x14ac:dyDescent="0.25">
      <c r="A33" t="s">
        <v>29</v>
      </c>
      <c r="B33" s="6" t="s">
        <v>59</v>
      </c>
      <c r="C33" t="s">
        <v>18</v>
      </c>
      <c r="D33" s="1">
        <v>3915079.3859086926</v>
      </c>
      <c r="E33" s="2">
        <f t="shared" si="4"/>
        <v>1.226307859453815</v>
      </c>
      <c r="G33" s="1">
        <v>1838121.2016929833</v>
      </c>
      <c r="H33" s="2">
        <f t="shared" si="5"/>
        <v>1.2864173704188191</v>
      </c>
      <c r="I33" s="2">
        <f t="shared" si="1"/>
        <v>46.949781103004483</v>
      </c>
      <c r="K33" s="1">
        <v>2076958.1842157093</v>
      </c>
      <c r="L33" s="2">
        <v>2.6</v>
      </c>
      <c r="N33" s="2">
        <v>120.1</v>
      </c>
    </row>
    <row r="34" spans="1:14" x14ac:dyDescent="0.25">
      <c r="A34" t="s">
        <v>29</v>
      </c>
      <c r="B34" s="7" t="s">
        <v>60</v>
      </c>
      <c r="C34" t="s">
        <v>19</v>
      </c>
      <c r="D34" s="1">
        <v>296167.90000000002</v>
      </c>
      <c r="E34" s="2">
        <f t="shared" si="4"/>
        <v>9.2767729000630267E-2</v>
      </c>
      <c r="G34" s="1">
        <v>115877</v>
      </c>
      <c r="H34" s="2">
        <f t="shared" si="5"/>
        <v>8.1097038375230954E-2</v>
      </c>
      <c r="I34" s="2">
        <f t="shared" si="1"/>
        <v>39.125442021231869</v>
      </c>
      <c r="K34" s="1">
        <v>180290.90000000002</v>
      </c>
      <c r="L34" s="2">
        <v>0.3</v>
      </c>
      <c r="N34" s="2">
        <v>86.8</v>
      </c>
    </row>
    <row r="35" spans="1:14" x14ac:dyDescent="0.25">
      <c r="A35" t="s">
        <v>29</v>
      </c>
      <c r="B35" s="14" t="s">
        <v>61</v>
      </c>
      <c r="C35" s="13" t="s">
        <v>20</v>
      </c>
      <c r="D35" s="1">
        <v>6207506</v>
      </c>
      <c r="E35" s="2">
        <f t="shared" si="4"/>
        <v>1.9443573539799093</v>
      </c>
      <c r="G35" s="1">
        <v>1627865.3936000001</v>
      </c>
      <c r="H35" s="2">
        <f t="shared" si="5"/>
        <v>1.1392688997341116</v>
      </c>
      <c r="I35" s="2">
        <f>G35/D35*100</f>
        <v>26.224145310532123</v>
      </c>
      <c r="K35" s="1">
        <v>4579640.6063999999</v>
      </c>
      <c r="L35" s="2">
        <v>7.9</v>
      </c>
      <c r="N35" s="2">
        <v>99.8</v>
      </c>
    </row>
    <row r="36" spans="1:14" x14ac:dyDescent="0.25">
      <c r="A36" t="s">
        <v>29</v>
      </c>
      <c r="B36" s="7" t="s">
        <v>62</v>
      </c>
      <c r="C36" t="s">
        <v>21</v>
      </c>
      <c r="D36" s="1">
        <v>5117128.0835999995</v>
      </c>
      <c r="E36" s="2">
        <f t="shared" si="4"/>
        <v>1.6028217484775331</v>
      </c>
      <c r="G36" s="1">
        <v>1704022.2065199998</v>
      </c>
      <c r="H36" s="2">
        <f t="shared" si="5"/>
        <v>1.1925675869620214</v>
      </c>
      <c r="I36" s="2">
        <f t="shared" si="1"/>
        <v>33.300362599506926</v>
      </c>
      <c r="K36" s="1">
        <v>3413105.87708</v>
      </c>
      <c r="L36" s="2">
        <v>1.5</v>
      </c>
      <c r="N36" s="2">
        <v>105.1</v>
      </c>
    </row>
    <row r="37" spans="1:14" x14ac:dyDescent="0.25">
      <c r="A37" t="s">
        <v>29</v>
      </c>
      <c r="B37" s="6" t="s">
        <v>63</v>
      </c>
      <c r="C37" t="s">
        <v>22</v>
      </c>
      <c r="D37" s="1">
        <v>4010508.7468446917</v>
      </c>
      <c r="E37" s="2">
        <f t="shared" si="4"/>
        <v>1.2561988945525346</v>
      </c>
      <c r="G37" s="1">
        <v>1064621.6064800001</v>
      </c>
      <c r="H37" s="2">
        <f t="shared" si="5"/>
        <v>0.74508020811557596</v>
      </c>
      <c r="I37" s="2">
        <f t="shared" si="1"/>
        <v>26.545799390603548</v>
      </c>
      <c r="K37" s="1">
        <v>2945887.1403646916</v>
      </c>
      <c r="L37" s="2">
        <v>2.4</v>
      </c>
      <c r="N37" s="2">
        <v>95.4</v>
      </c>
    </row>
    <row r="38" spans="1:14" x14ac:dyDescent="0.25">
      <c r="A38" t="s">
        <v>29</v>
      </c>
      <c r="B38" s="12" t="s">
        <v>64</v>
      </c>
      <c r="C38" s="13" t="s">
        <v>23</v>
      </c>
      <c r="D38" s="1">
        <v>26629308.399999999</v>
      </c>
      <c r="E38" s="2">
        <f t="shared" si="4"/>
        <v>8.3410135437547641</v>
      </c>
      <c r="G38" s="1">
        <v>8409322.7799999993</v>
      </c>
      <c r="H38" s="2">
        <f t="shared" si="5"/>
        <v>5.8853022791353231</v>
      </c>
      <c r="I38" s="2">
        <f t="shared" si="1"/>
        <v>31.579200832718584</v>
      </c>
      <c r="K38" s="1">
        <v>18219985.619999997</v>
      </c>
      <c r="L38" s="2">
        <v>10</v>
      </c>
      <c r="N38" s="2">
        <v>101.2</v>
      </c>
    </row>
    <row r="39" spans="1:14" x14ac:dyDescent="0.25">
      <c r="A39" t="s">
        <v>29</v>
      </c>
      <c r="B39" s="6" t="s">
        <v>65</v>
      </c>
      <c r="C39" t="s">
        <v>24</v>
      </c>
      <c r="D39" s="1">
        <v>8385419.1297000004</v>
      </c>
      <c r="E39" s="2">
        <f t="shared" si="4"/>
        <v>2.6265381541372661</v>
      </c>
      <c r="G39" s="1">
        <v>2028169.3186068321</v>
      </c>
      <c r="H39" s="2">
        <f t="shared" si="5"/>
        <v>1.4194233977624919</v>
      </c>
      <c r="I39" s="2">
        <f t="shared" si="1"/>
        <v>24.186856819396606</v>
      </c>
      <c r="K39" s="1">
        <v>6357249.8110931683</v>
      </c>
      <c r="L39" s="2">
        <v>4.2</v>
      </c>
      <c r="N39" s="2">
        <v>98</v>
      </c>
    </row>
    <row r="40" spans="1:14" x14ac:dyDescent="0.25">
      <c r="A40" t="s">
        <v>29</v>
      </c>
      <c r="B40" s="7" t="s">
        <v>66</v>
      </c>
      <c r="C40" t="s">
        <v>25</v>
      </c>
      <c r="D40" s="1">
        <v>13506043.6</v>
      </c>
      <c r="E40" s="2">
        <f t="shared" si="4"/>
        <v>4.2304550646963994</v>
      </c>
      <c r="G40" s="1">
        <v>2807688.7281599999</v>
      </c>
      <c r="H40" s="2">
        <f t="shared" si="5"/>
        <v>1.9649735541418478</v>
      </c>
      <c r="I40" s="2">
        <f>G40/D40*100</f>
        <v>20.788387860379778</v>
      </c>
      <c r="K40" s="1">
        <v>10698354.87184</v>
      </c>
      <c r="L40" s="2">
        <v>5.3</v>
      </c>
      <c r="N40" s="2">
        <v>98.2</v>
      </c>
    </row>
    <row r="41" spans="1:14" x14ac:dyDescent="0.25">
      <c r="A41" t="s">
        <v>29</v>
      </c>
      <c r="B41" s="6" t="s">
        <v>67</v>
      </c>
      <c r="C41" t="s">
        <v>26</v>
      </c>
      <c r="D41" s="1">
        <v>2987274</v>
      </c>
      <c r="E41" s="2">
        <f t="shared" si="4"/>
        <v>0.93569433042078076</v>
      </c>
      <c r="G41" s="1">
        <v>552504.81508999993</v>
      </c>
      <c r="H41" s="2">
        <f t="shared" si="5"/>
        <v>0.3866729738589505</v>
      </c>
      <c r="I41" s="2">
        <f t="shared" si="1"/>
        <v>18.495284165094997</v>
      </c>
      <c r="K41" s="1">
        <v>2434769.1849100003</v>
      </c>
      <c r="L41" s="2">
        <v>0.8</v>
      </c>
      <c r="N41" s="2">
        <v>106.1</v>
      </c>
    </row>
    <row r="42" spans="1:14" x14ac:dyDescent="0.25">
      <c r="A42" t="s">
        <v>29</v>
      </c>
      <c r="B42" s="7" t="s">
        <v>68</v>
      </c>
      <c r="C42" t="s">
        <v>27</v>
      </c>
      <c r="D42" s="1">
        <v>563649.50886302721</v>
      </c>
      <c r="E42" s="2">
        <f t="shared" si="4"/>
        <v>0.17655014229949856</v>
      </c>
      <c r="G42" s="1">
        <v>196286.03016975097</v>
      </c>
      <c r="H42" s="2">
        <f t="shared" si="5"/>
        <v>0.13737165892453237</v>
      </c>
      <c r="I42" s="2">
        <f t="shared" si="1"/>
        <v>34.824128662099227</v>
      </c>
      <c r="K42" s="1">
        <v>367363.47869327624</v>
      </c>
      <c r="L42" s="2">
        <v>0.6</v>
      </c>
      <c r="N42" s="2">
        <v>116.5</v>
      </c>
    </row>
    <row r="43" spans="1:14" x14ac:dyDescent="0.25">
      <c r="A43" t="s">
        <v>29</v>
      </c>
      <c r="B43" s="6" t="s">
        <v>69</v>
      </c>
      <c r="C43" t="s">
        <v>28</v>
      </c>
      <c r="D43" s="1">
        <v>87055074.061801285</v>
      </c>
      <c r="E43" s="2">
        <f t="shared" si="4"/>
        <v>27.267983865553891</v>
      </c>
      <c r="F43" s="1"/>
      <c r="G43" s="1">
        <v>30172031.52560845</v>
      </c>
      <c r="H43" s="2">
        <f t="shared" si="5"/>
        <v>21.116031641231189</v>
      </c>
      <c r="I43" s="1"/>
      <c r="J43" s="1"/>
      <c r="K43" s="1">
        <v>55964975.668226279</v>
      </c>
      <c r="L43" s="2">
        <f t="shared" ref="L43" si="6">K43/$K$23*100</f>
        <v>31.731461757232193</v>
      </c>
    </row>
    <row r="44" spans="1:14" x14ac:dyDescent="0.25">
      <c r="A44" s="8" t="s">
        <v>30</v>
      </c>
      <c r="B44" s="9" t="s">
        <v>49</v>
      </c>
      <c r="C44" s="8" t="s">
        <v>8</v>
      </c>
      <c r="D44" s="10">
        <v>376824486.96091795</v>
      </c>
      <c r="E44" s="11">
        <f>D44/$D$44*100</f>
        <v>100</v>
      </c>
      <c r="F44" s="11"/>
      <c r="G44" s="10">
        <v>162409561.08069959</v>
      </c>
      <c r="H44" s="11">
        <f>G44/$G$44*100</f>
        <v>100</v>
      </c>
      <c r="I44" s="11">
        <f t="shared" si="1"/>
        <v>43.099524234884392</v>
      </c>
      <c r="J44" s="11"/>
      <c r="K44" s="10">
        <v>214414925.88021836</v>
      </c>
      <c r="L44" s="11">
        <f>K44/$K$44*100</f>
        <v>100</v>
      </c>
      <c r="M44" s="11"/>
      <c r="N44" s="11">
        <v>105.2</v>
      </c>
    </row>
    <row r="45" spans="1:14" x14ac:dyDescent="0.25">
      <c r="A45" t="s">
        <v>30</v>
      </c>
      <c r="B45" s="12" t="s">
        <v>50</v>
      </c>
      <c r="C45" s="13" t="s">
        <v>9</v>
      </c>
      <c r="D45" s="1">
        <v>18732489.539999999</v>
      </c>
      <c r="E45" s="2">
        <f t="shared" ref="E45:E64" si="7">D45/$D$44*100</f>
        <v>4.971144442092168</v>
      </c>
      <c r="G45" s="1">
        <v>7170990.2882574005</v>
      </c>
      <c r="H45" s="2">
        <f t="shared" ref="H45:H64" si="8">G45/$G$44*100</f>
        <v>4.4153744647423876</v>
      </c>
      <c r="I45" s="2">
        <f t="shared" si="1"/>
        <v>38.281031856150186</v>
      </c>
      <c r="K45" s="1">
        <v>11561499.251742598</v>
      </c>
      <c r="L45" s="2">
        <v>5.8</v>
      </c>
      <c r="N45" s="2">
        <v>95.7</v>
      </c>
    </row>
    <row r="46" spans="1:14" x14ac:dyDescent="0.25">
      <c r="A46" t="s">
        <v>30</v>
      </c>
      <c r="B46" s="14" t="s">
        <v>51</v>
      </c>
      <c r="C46" s="13" t="s">
        <v>10</v>
      </c>
      <c r="D46" s="1">
        <v>176316477.59999999</v>
      </c>
      <c r="E46" s="2">
        <f t="shared" si="7"/>
        <v>46.790079652728757</v>
      </c>
      <c r="G46" s="1">
        <v>79936911.19476001</v>
      </c>
      <c r="H46" s="2">
        <f t="shared" si="8"/>
        <v>49.219338235290351</v>
      </c>
      <c r="I46" s="2">
        <f t="shared" si="1"/>
        <v>45.337175675723692</v>
      </c>
      <c r="K46" s="1">
        <v>96379566.405239984</v>
      </c>
      <c r="L46" s="2">
        <v>6</v>
      </c>
      <c r="N46" s="2">
        <v>117.8</v>
      </c>
    </row>
    <row r="47" spans="1:14" x14ac:dyDescent="0.25">
      <c r="A47" t="s">
        <v>30</v>
      </c>
      <c r="B47" s="12" t="s">
        <v>52</v>
      </c>
      <c r="C47" s="13" t="s">
        <v>11</v>
      </c>
      <c r="D47" s="1">
        <v>5624947.8000000007</v>
      </c>
      <c r="E47" s="2">
        <f t="shared" si="7"/>
        <v>1.4927235343342715</v>
      </c>
      <c r="G47" s="1">
        <v>3421439.0409900001</v>
      </c>
      <c r="H47" s="2">
        <f t="shared" si="8"/>
        <v>2.1066734114809429</v>
      </c>
      <c r="I47" s="2">
        <f t="shared" si="1"/>
        <v>60.826147417581367</v>
      </c>
      <c r="K47" s="1">
        <v>2203508.7590100006</v>
      </c>
      <c r="L47" s="2">
        <v>9.4</v>
      </c>
      <c r="N47" s="2">
        <v>114.3</v>
      </c>
    </row>
    <row r="48" spans="1:14" x14ac:dyDescent="0.25">
      <c r="A48" t="s">
        <v>30</v>
      </c>
      <c r="B48" s="6" t="s">
        <v>53</v>
      </c>
      <c r="C48" t="s">
        <v>12</v>
      </c>
      <c r="D48" s="1">
        <v>25707467.100000001</v>
      </c>
      <c r="E48" s="2">
        <f t="shared" si="7"/>
        <v>6.8221328468673086</v>
      </c>
      <c r="G48" s="1">
        <v>13694394.151700001</v>
      </c>
      <c r="H48" s="2">
        <f t="shared" si="8"/>
        <v>8.4320122907637192</v>
      </c>
      <c r="I48" s="2">
        <f t="shared" si="1"/>
        <v>53.270102800987353</v>
      </c>
      <c r="K48" s="1">
        <v>12013072.9483</v>
      </c>
      <c r="L48" s="2">
        <v>2.7</v>
      </c>
      <c r="N48" s="2">
        <v>98.2</v>
      </c>
    </row>
    <row r="49" spans="1:14" x14ac:dyDescent="0.25">
      <c r="A49" t="s">
        <v>30</v>
      </c>
      <c r="B49" s="7" t="s">
        <v>54</v>
      </c>
      <c r="C49" t="s">
        <v>13</v>
      </c>
      <c r="D49" s="1">
        <v>957515.4</v>
      </c>
      <c r="E49" s="2">
        <f t="shared" si="7"/>
        <v>0.25410116198189314</v>
      </c>
      <c r="G49" s="1">
        <v>383067.52607999998</v>
      </c>
      <c r="H49" s="2">
        <f t="shared" si="8"/>
        <v>0.23586513228101008</v>
      </c>
      <c r="I49" s="2">
        <f>G49/D49*100</f>
        <v>40.006408887000667</v>
      </c>
      <c r="K49" s="1">
        <v>574447.87392000004</v>
      </c>
      <c r="L49" s="2">
        <v>0.7</v>
      </c>
      <c r="N49" s="2">
        <v>105.3</v>
      </c>
    </row>
    <row r="50" spans="1:14" x14ac:dyDescent="0.25">
      <c r="A50" t="s">
        <v>30</v>
      </c>
      <c r="B50" s="14" t="s">
        <v>55</v>
      </c>
      <c r="C50" s="13" t="s">
        <v>14</v>
      </c>
      <c r="D50" s="1">
        <v>20298481.584410187</v>
      </c>
      <c r="E50" s="2">
        <f t="shared" si="7"/>
        <v>5.3867204193965845</v>
      </c>
      <c r="G50" s="1">
        <v>12679600.083073677</v>
      </c>
      <c r="H50" s="2">
        <f t="shared" si="8"/>
        <v>7.8071758821965656</v>
      </c>
      <c r="I50" s="2">
        <f t="shared" si="1"/>
        <v>62.465756516546399</v>
      </c>
      <c r="K50" s="1">
        <v>7618881.5013365094</v>
      </c>
      <c r="L50" s="2">
        <v>5.6</v>
      </c>
      <c r="N50" s="2">
        <v>74</v>
      </c>
    </row>
    <row r="51" spans="1:14" x14ac:dyDescent="0.25">
      <c r="A51" t="s">
        <v>30</v>
      </c>
      <c r="B51" s="12" t="s">
        <v>56</v>
      </c>
      <c r="C51" s="13" t="s">
        <v>15</v>
      </c>
      <c r="D51" s="1">
        <v>25768785.900000002</v>
      </c>
      <c r="E51" s="2">
        <f t="shared" si="7"/>
        <v>6.8384053562507985</v>
      </c>
      <c r="G51" s="1">
        <v>9811941.8906372953</v>
      </c>
      <c r="H51" s="2">
        <f t="shared" si="8"/>
        <v>6.0414804555514099</v>
      </c>
      <c r="I51" s="2">
        <f t="shared" si="1"/>
        <v>38.07684975424975</v>
      </c>
      <c r="K51" s="1">
        <v>15956844.009362707</v>
      </c>
      <c r="L51" s="2">
        <v>14.9</v>
      </c>
      <c r="N51" s="2">
        <v>99.7</v>
      </c>
    </row>
    <row r="52" spans="1:14" x14ac:dyDescent="0.25">
      <c r="A52" t="s">
        <v>30</v>
      </c>
      <c r="B52" s="6" t="s">
        <v>57</v>
      </c>
      <c r="C52" t="s">
        <v>16</v>
      </c>
      <c r="D52" s="1">
        <v>21874193.547907759</v>
      </c>
      <c r="E52" s="2">
        <f t="shared" si="7"/>
        <v>5.8048758254333999</v>
      </c>
      <c r="G52" s="1">
        <v>11041591.701245721</v>
      </c>
      <c r="H52" s="2">
        <f t="shared" si="8"/>
        <v>6.7986094093064331</v>
      </c>
      <c r="I52" s="2">
        <f t="shared" si="1"/>
        <v>50.477708707582671</v>
      </c>
      <c r="K52" s="1">
        <v>10832601.846662037</v>
      </c>
      <c r="L52" s="2">
        <v>17.399999999999999</v>
      </c>
      <c r="N52" s="2">
        <v>106.7</v>
      </c>
    </row>
    <row r="53" spans="1:14" x14ac:dyDescent="0.25">
      <c r="A53" t="s">
        <v>30</v>
      </c>
      <c r="B53" s="12" t="s">
        <v>58</v>
      </c>
      <c r="C53" s="13" t="s">
        <v>17</v>
      </c>
      <c r="D53" s="1">
        <v>3156169</v>
      </c>
      <c r="E53" s="2">
        <f t="shared" si="7"/>
        <v>0.83757003836306942</v>
      </c>
      <c r="G53" s="1">
        <v>1400059.74725</v>
      </c>
      <c r="H53" s="2">
        <f t="shared" si="8"/>
        <v>0.86205500337158425</v>
      </c>
      <c r="I53" s="2">
        <f t="shared" si="1"/>
        <v>44.359467038995689</v>
      </c>
      <c r="K53" s="1">
        <v>1756109.25275</v>
      </c>
      <c r="L53" s="2">
        <v>1.2</v>
      </c>
      <c r="N53" s="2">
        <v>108.5</v>
      </c>
    </row>
    <row r="54" spans="1:14" x14ac:dyDescent="0.25">
      <c r="A54" t="s">
        <v>30</v>
      </c>
      <c r="B54" s="6" t="s">
        <v>59</v>
      </c>
      <c r="C54" t="s">
        <v>18</v>
      </c>
      <c r="D54" s="1">
        <v>3976173.1719999998</v>
      </c>
      <c r="E54" s="2">
        <f t="shared" si="7"/>
        <v>1.0551790845833182</v>
      </c>
      <c r="G54" s="1">
        <v>1869465.5430399999</v>
      </c>
      <c r="H54" s="2">
        <f t="shared" si="8"/>
        <v>1.1510809650615841</v>
      </c>
      <c r="I54" s="2">
        <f t="shared" si="1"/>
        <v>47.016703301674006</v>
      </c>
      <c r="K54" s="1">
        <v>2106707.6289599999</v>
      </c>
      <c r="L54" s="2">
        <v>2.4</v>
      </c>
      <c r="N54" s="2">
        <v>101.4</v>
      </c>
    </row>
    <row r="55" spans="1:14" x14ac:dyDescent="0.25">
      <c r="A55" t="s">
        <v>30</v>
      </c>
      <c r="B55" s="7" t="s">
        <v>60</v>
      </c>
      <c r="C55" t="s">
        <v>19</v>
      </c>
      <c r="D55" s="1">
        <v>325659</v>
      </c>
      <c r="E55" s="2">
        <f t="shared" si="7"/>
        <v>8.6421931500904672E-2</v>
      </c>
      <c r="G55" s="1">
        <v>145396</v>
      </c>
      <c r="H55" s="2">
        <f t="shared" si="8"/>
        <v>8.9524286028797445E-2</v>
      </c>
      <c r="I55" s="2">
        <f t="shared" si="1"/>
        <v>44.646700997055198</v>
      </c>
      <c r="K55" s="1">
        <v>180263</v>
      </c>
      <c r="L55" s="2">
        <v>0.2</v>
      </c>
      <c r="N55" s="2">
        <v>96.2</v>
      </c>
    </row>
    <row r="56" spans="1:14" x14ac:dyDescent="0.25">
      <c r="A56" t="s">
        <v>30</v>
      </c>
      <c r="B56" s="14" t="s">
        <v>61</v>
      </c>
      <c r="C56" s="13" t="s">
        <v>20</v>
      </c>
      <c r="D56" s="1">
        <v>6758095.4000000004</v>
      </c>
      <c r="E56" s="2">
        <f t="shared" si="7"/>
        <v>1.793433185434393</v>
      </c>
      <c r="G56" s="1">
        <v>1858442.3693500001</v>
      </c>
      <c r="H56" s="2">
        <f t="shared" si="8"/>
        <v>1.1442936961245525</v>
      </c>
      <c r="I56" s="2">
        <f t="shared" si="1"/>
        <v>27.499498887659975</v>
      </c>
      <c r="K56" s="1">
        <v>4899653.0306500001</v>
      </c>
      <c r="L56" s="2">
        <v>8.6999999999999993</v>
      </c>
      <c r="N56" s="2">
        <v>102.6</v>
      </c>
    </row>
    <row r="57" spans="1:14" x14ac:dyDescent="0.25">
      <c r="A57" t="s">
        <v>30</v>
      </c>
      <c r="B57" s="7" t="s">
        <v>62</v>
      </c>
      <c r="C57" t="s">
        <v>21</v>
      </c>
      <c r="D57" s="1">
        <v>5839145</v>
      </c>
      <c r="E57" s="2">
        <f t="shared" si="7"/>
        <v>1.5495662309773415</v>
      </c>
      <c r="G57" s="1">
        <v>1901990.5177999998</v>
      </c>
      <c r="H57" s="2">
        <f t="shared" si="8"/>
        <v>1.1711074798453034</v>
      </c>
      <c r="I57" s="2">
        <f t="shared" si="1"/>
        <v>32.573099619892979</v>
      </c>
      <c r="K57" s="1">
        <v>3937154.4822000004</v>
      </c>
      <c r="L57" s="2">
        <v>1.7</v>
      </c>
      <c r="N57" s="2">
        <v>109.8</v>
      </c>
    </row>
    <row r="58" spans="1:14" x14ac:dyDescent="0.25">
      <c r="A58" t="s">
        <v>30</v>
      </c>
      <c r="B58" s="6" t="s">
        <v>63</v>
      </c>
      <c r="C58" t="s">
        <v>22</v>
      </c>
      <c r="D58" s="1">
        <v>4637660</v>
      </c>
      <c r="E58" s="2">
        <f t="shared" si="7"/>
        <v>1.2307215057605827</v>
      </c>
      <c r="G58" s="1">
        <v>1380769.2692</v>
      </c>
      <c r="H58" s="2">
        <f t="shared" si="8"/>
        <v>0.85017732947009828</v>
      </c>
      <c r="I58" s="2">
        <f t="shared" si="1"/>
        <v>29.77297320631525</v>
      </c>
      <c r="K58" s="1">
        <v>3256890.7308</v>
      </c>
      <c r="L58" s="2">
        <v>2.2999999999999998</v>
      </c>
      <c r="N58" s="2">
        <v>100.9</v>
      </c>
    </row>
    <row r="59" spans="1:14" x14ac:dyDescent="0.25">
      <c r="A59" t="s">
        <v>30</v>
      </c>
      <c r="B59" s="12" t="s">
        <v>64</v>
      </c>
      <c r="C59" s="13" t="s">
        <v>23</v>
      </c>
      <c r="D59" s="1">
        <v>27834552.699999996</v>
      </c>
      <c r="E59" s="2">
        <f t="shared" si="7"/>
        <v>7.3866093269270028</v>
      </c>
      <c r="G59" s="1">
        <v>8689051.6999999993</v>
      </c>
      <c r="H59" s="2">
        <f t="shared" si="8"/>
        <v>5.350086313996318</v>
      </c>
      <c r="I59" s="2">
        <f t="shared" si="1"/>
        <v>31.216782226214836</v>
      </c>
      <c r="K59" s="1">
        <v>19145500.999999996</v>
      </c>
      <c r="L59" s="2">
        <v>9.9</v>
      </c>
      <c r="N59" s="2">
        <v>96.4</v>
      </c>
    </row>
    <row r="60" spans="1:14" x14ac:dyDescent="0.25">
      <c r="A60" t="s">
        <v>30</v>
      </c>
      <c r="B60" s="6" t="s">
        <v>65</v>
      </c>
      <c r="C60" t="s">
        <v>24</v>
      </c>
      <c r="D60" s="1">
        <v>9694489.3166000005</v>
      </c>
      <c r="E60" s="2">
        <f t="shared" si="7"/>
        <v>2.5726802933604089</v>
      </c>
      <c r="G60" s="1">
        <v>2791806.2549154917</v>
      </c>
      <c r="H60" s="2">
        <f t="shared" si="8"/>
        <v>1.7189913182071055</v>
      </c>
      <c r="I60" s="2">
        <f t="shared" si="1"/>
        <v>28.797868188219521</v>
      </c>
      <c r="K60" s="1">
        <v>6902683.0616845088</v>
      </c>
      <c r="L60" s="2">
        <v>4.2</v>
      </c>
      <c r="N60" s="2">
        <v>98.2</v>
      </c>
    </row>
    <row r="61" spans="1:14" x14ac:dyDescent="0.25">
      <c r="A61" t="s">
        <v>30</v>
      </c>
      <c r="B61" s="7" t="s">
        <v>66</v>
      </c>
      <c r="C61" t="s">
        <v>25</v>
      </c>
      <c r="D61" s="1">
        <v>14840618.300000001</v>
      </c>
      <c r="E61" s="2">
        <f t="shared" si="7"/>
        <v>3.9383370278532839</v>
      </c>
      <c r="G61" s="1">
        <v>3058028.0023999996</v>
      </c>
      <c r="H61" s="2">
        <f t="shared" si="8"/>
        <v>1.882911315104471</v>
      </c>
      <c r="I61" s="2">
        <f t="shared" si="1"/>
        <v>20.605799169432178</v>
      </c>
      <c r="K61" s="1">
        <v>11782590.297600001</v>
      </c>
      <c r="L61" s="2">
        <v>5.2</v>
      </c>
      <c r="N61" s="2">
        <v>98.5</v>
      </c>
    </row>
    <row r="62" spans="1:14" x14ac:dyDescent="0.25">
      <c r="A62" t="s">
        <v>30</v>
      </c>
      <c r="B62" s="6" t="s">
        <v>67</v>
      </c>
      <c r="C62" t="s">
        <v>26</v>
      </c>
      <c r="D62" s="1">
        <v>3888015.3</v>
      </c>
      <c r="E62" s="2">
        <f t="shared" si="7"/>
        <v>1.0317841420967004</v>
      </c>
      <c r="G62" s="1">
        <v>1034866.7483999999</v>
      </c>
      <c r="H62" s="2">
        <f t="shared" si="8"/>
        <v>0.63719570542142256</v>
      </c>
      <c r="I62" s="2">
        <f t="shared" si="1"/>
        <v>26.616838375095902</v>
      </c>
      <c r="K62" s="1">
        <v>2853148.5515999999</v>
      </c>
      <c r="L62" s="2">
        <v>0.9</v>
      </c>
      <c r="N62" s="2">
        <v>106.9</v>
      </c>
    </row>
    <row r="63" spans="1:14" x14ac:dyDescent="0.25">
      <c r="A63" t="s">
        <v>30</v>
      </c>
      <c r="B63" s="7" t="s">
        <v>68</v>
      </c>
      <c r="C63" t="s">
        <v>27</v>
      </c>
      <c r="D63" s="1">
        <v>593551.29999999993</v>
      </c>
      <c r="E63" s="2">
        <f t="shared" si="7"/>
        <v>0.15751399405781175</v>
      </c>
      <c r="G63" s="1">
        <v>139749.05160000001</v>
      </c>
      <c r="H63" s="2">
        <f t="shared" si="8"/>
        <v>8.6047305755946338E-2</v>
      </c>
      <c r="I63" s="2">
        <f t="shared" si="1"/>
        <v>23.544561624243769</v>
      </c>
      <c r="K63" s="1">
        <v>453802.24839999992</v>
      </c>
      <c r="L63" s="2">
        <v>0.8</v>
      </c>
      <c r="N63" s="2">
        <v>107.5</v>
      </c>
    </row>
    <row r="64" spans="1:14" x14ac:dyDescent="0.25">
      <c r="A64" t="s">
        <v>30</v>
      </c>
      <c r="B64" s="6" t="s">
        <v>69</v>
      </c>
      <c r="C64" t="s">
        <v>28</v>
      </c>
      <c r="D64" s="1">
        <v>99323010.113010198</v>
      </c>
      <c r="E64" s="2">
        <f t="shared" si="7"/>
        <v>26.357896991792735</v>
      </c>
      <c r="F64" s="1"/>
      <c r="G64" s="1">
        <v>35245122.059282884</v>
      </c>
      <c r="H64" s="2">
        <f t="shared" si="8"/>
        <v>21.701383726891518</v>
      </c>
      <c r="I64" s="1"/>
      <c r="J64" s="1"/>
      <c r="K64" s="1">
        <v>59137351.219715655</v>
      </c>
      <c r="L64" s="2">
        <f t="shared" ref="L64" si="9">K64/$K$44*100</f>
        <v>27.580799693372278</v>
      </c>
    </row>
    <row r="65" spans="1:14" x14ac:dyDescent="0.25">
      <c r="A65" s="8" t="s">
        <v>31</v>
      </c>
      <c r="B65" s="9" t="s">
        <v>49</v>
      </c>
      <c r="C65" s="8" t="s">
        <v>8</v>
      </c>
      <c r="D65" s="10">
        <v>480832286.27123284</v>
      </c>
      <c r="E65" s="11">
        <f>D65/$D$65*100</f>
        <v>100</v>
      </c>
      <c r="F65" s="11"/>
      <c r="G65" s="10">
        <v>195686260.70671341</v>
      </c>
      <c r="H65" s="11">
        <f>G65/$G$65*100</f>
        <v>100</v>
      </c>
      <c r="I65" s="11">
        <f t="shared" si="1"/>
        <v>40.697404540827506</v>
      </c>
      <c r="J65" s="11"/>
      <c r="K65" s="10">
        <v>285146025.56451941</v>
      </c>
      <c r="L65" s="11">
        <f>K65/$K$65*100</f>
        <v>100</v>
      </c>
      <c r="M65" s="11"/>
      <c r="N65" s="11">
        <v>105</v>
      </c>
    </row>
    <row r="66" spans="1:14" x14ac:dyDescent="0.25">
      <c r="A66" t="s">
        <v>31</v>
      </c>
      <c r="B66" s="12" t="s">
        <v>50</v>
      </c>
      <c r="C66" s="13" t="s">
        <v>9</v>
      </c>
      <c r="D66" s="1">
        <v>19626913.199999999</v>
      </c>
      <c r="E66" s="2">
        <f t="shared" ref="E66:E85" si="10">D66/$D$65*100</f>
        <v>4.081862587099371</v>
      </c>
      <c r="G66" s="1">
        <v>7076669.2824689997</v>
      </c>
      <c r="H66" s="2">
        <f t="shared" ref="H66:H85" si="11">G66/$G$65*100</f>
        <v>3.6163342571480905</v>
      </c>
      <c r="I66" s="2">
        <f t="shared" si="1"/>
        <v>36.055946293526176</v>
      </c>
      <c r="K66" s="1">
        <v>12550243.917530999</v>
      </c>
      <c r="L66" s="2">
        <v>7.1</v>
      </c>
      <c r="N66" s="2">
        <v>101.9</v>
      </c>
    </row>
    <row r="67" spans="1:14" x14ac:dyDescent="0.25">
      <c r="A67" t="s">
        <v>31</v>
      </c>
      <c r="B67" s="14" t="s">
        <v>51</v>
      </c>
      <c r="C67" s="13" t="s">
        <v>10</v>
      </c>
      <c r="D67" s="1">
        <v>265746405</v>
      </c>
      <c r="E67" s="2">
        <f t="shared" si="10"/>
        <v>55.268003540447573</v>
      </c>
      <c r="G67" s="1">
        <v>105753186.92629997</v>
      </c>
      <c r="H67" s="2">
        <f t="shared" si="11"/>
        <v>54.042213563883536</v>
      </c>
      <c r="I67" s="2">
        <f t="shared" ref="I67:I126" si="12">G67/D67*100</f>
        <v>39.794776123613026</v>
      </c>
      <c r="K67" s="1">
        <v>159993218.07370001</v>
      </c>
      <c r="L67" s="2">
        <v>7.7</v>
      </c>
      <c r="N67" s="2">
        <v>112.6</v>
      </c>
    </row>
    <row r="68" spans="1:14" x14ac:dyDescent="0.25">
      <c r="A68" t="s">
        <v>31</v>
      </c>
      <c r="B68" s="12" t="s">
        <v>52</v>
      </c>
      <c r="C68" s="13" t="s">
        <v>11</v>
      </c>
      <c r="D68" s="1">
        <v>7157050</v>
      </c>
      <c r="E68" s="2">
        <f t="shared" si="10"/>
        <v>1.4884711789014053</v>
      </c>
      <c r="G68" s="1">
        <v>4637190.3124999991</v>
      </c>
      <c r="H68" s="2">
        <f t="shared" si="11"/>
        <v>2.3697066394712456</v>
      </c>
      <c r="I68" s="2">
        <f t="shared" si="12"/>
        <v>64.791922824348006</v>
      </c>
      <c r="K68" s="1">
        <v>2519859.6875000009</v>
      </c>
      <c r="L68" s="2">
        <v>10.1</v>
      </c>
      <c r="N68" s="2">
        <v>113.9</v>
      </c>
    </row>
    <row r="69" spans="1:14" x14ac:dyDescent="0.25">
      <c r="A69" t="s">
        <v>31</v>
      </c>
      <c r="B69" s="6" t="s">
        <v>53</v>
      </c>
      <c r="C69" t="s">
        <v>12</v>
      </c>
      <c r="D69" s="1">
        <v>27634974.600000001</v>
      </c>
      <c r="E69" s="2">
        <f t="shared" si="10"/>
        <v>5.7473209243714098</v>
      </c>
      <c r="G69" s="1">
        <v>14456172.550000001</v>
      </c>
      <c r="H69" s="2">
        <f t="shared" si="11"/>
        <v>7.3874233672778509</v>
      </c>
      <c r="I69" s="2">
        <f t="shared" si="12"/>
        <v>52.311148315656496</v>
      </c>
      <c r="K69" s="1">
        <v>13178802.050000001</v>
      </c>
      <c r="L69" s="2">
        <v>2.5</v>
      </c>
      <c r="N69" s="2">
        <v>105</v>
      </c>
    </row>
    <row r="70" spans="1:14" x14ac:dyDescent="0.25">
      <c r="A70" t="s">
        <v>31</v>
      </c>
      <c r="B70" s="7" t="s">
        <v>54</v>
      </c>
      <c r="C70" t="s">
        <v>13</v>
      </c>
      <c r="D70" s="1">
        <v>1083863.1000000001</v>
      </c>
      <c r="E70" s="2">
        <f t="shared" si="10"/>
        <v>0.22541396053188562</v>
      </c>
      <c r="G70" s="1">
        <v>434381.84899999999</v>
      </c>
      <c r="H70" s="2">
        <f t="shared" si="11"/>
        <v>0.2219787160484577</v>
      </c>
      <c r="I70" s="2">
        <f t="shared" si="12"/>
        <v>40.07718770018095</v>
      </c>
      <c r="K70" s="1">
        <v>649481.25100000016</v>
      </c>
      <c r="L70" s="2">
        <v>0.5</v>
      </c>
      <c r="N70" s="2">
        <v>96.4</v>
      </c>
    </row>
    <row r="71" spans="1:14" x14ac:dyDescent="0.25">
      <c r="A71" t="s">
        <v>31</v>
      </c>
      <c r="B71" s="14" t="s">
        <v>55</v>
      </c>
      <c r="C71" s="13" t="s">
        <v>14</v>
      </c>
      <c r="D71" s="1">
        <v>19932138.791124418</v>
      </c>
      <c r="E71" s="2">
        <f t="shared" si="10"/>
        <v>4.1453411844896149</v>
      </c>
      <c r="G71" s="1">
        <v>12633730.38847914</v>
      </c>
      <c r="H71" s="2">
        <f t="shared" si="11"/>
        <v>6.4561151829734538</v>
      </c>
      <c r="I71" s="2">
        <f t="shared" si="12"/>
        <v>63.383716724392933</v>
      </c>
      <c r="K71" s="1">
        <v>7298408.4026452787</v>
      </c>
      <c r="L71" s="2">
        <v>6.4</v>
      </c>
      <c r="N71" s="2">
        <v>96</v>
      </c>
    </row>
    <row r="72" spans="1:14" x14ac:dyDescent="0.25">
      <c r="A72" t="s">
        <v>31</v>
      </c>
      <c r="B72" s="12" t="s">
        <v>56</v>
      </c>
      <c r="C72" s="13" t="s">
        <v>15</v>
      </c>
      <c r="D72" s="1">
        <v>27070011.740000002</v>
      </c>
      <c r="E72" s="2">
        <f t="shared" si="10"/>
        <v>5.6298240598448643</v>
      </c>
      <c r="G72" s="1">
        <v>10882814.297810767</v>
      </c>
      <c r="H72" s="2">
        <f t="shared" si="11"/>
        <v>5.5613584001799108</v>
      </c>
      <c r="I72" s="2">
        <f t="shared" si="12"/>
        <v>40.202473505875055</v>
      </c>
      <c r="K72" s="1">
        <v>16187197.442189235</v>
      </c>
      <c r="L72" s="2">
        <v>13.4</v>
      </c>
      <c r="N72" s="2">
        <v>92.3</v>
      </c>
    </row>
    <row r="73" spans="1:14" x14ac:dyDescent="0.25">
      <c r="A73" t="s">
        <v>31</v>
      </c>
      <c r="B73" s="6" t="s">
        <v>57</v>
      </c>
      <c r="C73" t="s">
        <v>16</v>
      </c>
      <c r="D73" s="1">
        <v>23692891.700000003</v>
      </c>
      <c r="E73" s="2">
        <f t="shared" si="10"/>
        <v>4.9274752084004341</v>
      </c>
      <c r="G73" s="1">
        <v>12971187.18988</v>
      </c>
      <c r="H73" s="2">
        <f t="shared" si="11"/>
        <v>6.6285630595807072</v>
      </c>
      <c r="I73" s="2">
        <f t="shared" si="12"/>
        <v>54.747167859970411</v>
      </c>
      <c r="K73" s="1">
        <v>10721704.510120003</v>
      </c>
      <c r="L73" s="2">
        <v>15.6</v>
      </c>
      <c r="N73" s="2">
        <v>96.3</v>
      </c>
    </row>
    <row r="74" spans="1:14" x14ac:dyDescent="0.25">
      <c r="A74" t="s">
        <v>31</v>
      </c>
      <c r="B74" s="12" t="s">
        <v>58</v>
      </c>
      <c r="C74" s="13" t="s">
        <v>17</v>
      </c>
      <c r="D74" s="1">
        <v>3426662</v>
      </c>
      <c r="E74" s="2">
        <f t="shared" si="10"/>
        <v>0.71265222778053083</v>
      </c>
      <c r="G74" s="1">
        <v>1612678.1041999999</v>
      </c>
      <c r="H74" s="2">
        <f t="shared" si="11"/>
        <v>0.82411411939493084</v>
      </c>
      <c r="I74" s="2">
        <f t="shared" si="12"/>
        <v>47.06265468260365</v>
      </c>
      <c r="K74" s="1">
        <v>1813983.8958000001</v>
      </c>
      <c r="L74" s="2">
        <v>1</v>
      </c>
      <c r="N74" s="2">
        <v>98.9</v>
      </c>
    </row>
    <row r="75" spans="1:14" x14ac:dyDescent="0.25">
      <c r="A75" t="s">
        <v>31</v>
      </c>
      <c r="B75" s="6" t="s">
        <v>59</v>
      </c>
      <c r="C75" t="s">
        <v>18</v>
      </c>
      <c r="D75" s="1">
        <v>4085283.3</v>
      </c>
      <c r="E75" s="2">
        <f t="shared" si="10"/>
        <v>0.8496274931287644</v>
      </c>
      <c r="G75" s="1">
        <v>2006482.0112616001</v>
      </c>
      <c r="H75" s="2">
        <f t="shared" si="11"/>
        <v>1.0253566111464685</v>
      </c>
      <c r="I75" s="2">
        <f t="shared" si="12"/>
        <v>49.114880509305195</v>
      </c>
      <c r="K75" s="1">
        <v>2078801.2887383997</v>
      </c>
      <c r="L75" s="2">
        <v>2.4</v>
      </c>
      <c r="N75" s="2">
        <v>90.1</v>
      </c>
    </row>
    <row r="76" spans="1:14" x14ac:dyDescent="0.25">
      <c r="A76" t="s">
        <v>31</v>
      </c>
      <c r="B76" s="7" t="s">
        <v>60</v>
      </c>
      <c r="C76" t="s">
        <v>19</v>
      </c>
      <c r="D76" s="1">
        <v>582057.6</v>
      </c>
      <c r="E76" s="2">
        <f t="shared" si="10"/>
        <v>0.12105210415751218</v>
      </c>
      <c r="G76" s="1">
        <v>228619</v>
      </c>
      <c r="H76" s="2">
        <f t="shared" si="11"/>
        <v>0.11682935693816789</v>
      </c>
      <c r="I76" s="2">
        <f t="shared" si="12"/>
        <v>39.277727839993844</v>
      </c>
      <c r="K76" s="1">
        <v>353438.6</v>
      </c>
      <c r="L76" s="2">
        <v>0.2</v>
      </c>
      <c r="N76" s="2">
        <v>194.5</v>
      </c>
    </row>
    <row r="77" spans="1:14" x14ac:dyDescent="0.25">
      <c r="A77" t="s">
        <v>31</v>
      </c>
      <c r="B77" s="14" t="s">
        <v>61</v>
      </c>
      <c r="C77" s="13" t="s">
        <v>20</v>
      </c>
      <c r="D77" s="1">
        <v>8396186.7565577608</v>
      </c>
      <c r="E77" s="2">
        <f t="shared" si="10"/>
        <v>1.7461778246358344</v>
      </c>
      <c r="G77" s="1">
        <v>2557237.8971847724</v>
      </c>
      <c r="H77" s="2">
        <f t="shared" si="11"/>
        <v>1.3068050296170033</v>
      </c>
      <c r="I77" s="2">
        <f t="shared" si="12"/>
        <v>30.457134546077913</v>
      </c>
      <c r="K77" s="1">
        <v>5838948.8593729883</v>
      </c>
      <c r="L77" s="2">
        <v>8.9</v>
      </c>
      <c r="N77" s="2">
        <v>96.1</v>
      </c>
    </row>
    <row r="78" spans="1:14" x14ac:dyDescent="0.25">
      <c r="A78" t="s">
        <v>31</v>
      </c>
      <c r="B78" s="7" t="s">
        <v>62</v>
      </c>
      <c r="C78" t="s">
        <v>21</v>
      </c>
      <c r="D78" s="1">
        <v>7408705.3999999994</v>
      </c>
      <c r="E78" s="2">
        <f t="shared" si="10"/>
        <v>1.5408086377587424</v>
      </c>
      <c r="G78" s="1">
        <v>2521138.0693177334</v>
      </c>
      <c r="H78" s="2">
        <f t="shared" si="11"/>
        <v>1.2883572204879077</v>
      </c>
      <c r="I78" s="2">
        <f t="shared" si="12"/>
        <v>34.02940099788195</v>
      </c>
      <c r="K78" s="1">
        <v>4887567.3306822665</v>
      </c>
      <c r="L78" s="2">
        <v>1.6</v>
      </c>
      <c r="N78" s="2">
        <v>115.5</v>
      </c>
    </row>
    <row r="79" spans="1:14" x14ac:dyDescent="0.25">
      <c r="A79" t="s">
        <v>31</v>
      </c>
      <c r="B79" s="6" t="s">
        <v>63</v>
      </c>
      <c r="C79" t="s">
        <v>22</v>
      </c>
      <c r="D79" s="1">
        <v>5313992.5</v>
      </c>
      <c r="E79" s="2">
        <f t="shared" si="10"/>
        <v>1.1051654915290834</v>
      </c>
      <c r="G79" s="1">
        <v>1515000.8112077317</v>
      </c>
      <c r="H79" s="2">
        <f t="shared" si="11"/>
        <v>0.77419886594815834</v>
      </c>
      <c r="I79" s="2">
        <f t="shared" si="12"/>
        <v>28.50965279321963</v>
      </c>
      <c r="K79" s="1">
        <v>3798991.6887922683</v>
      </c>
      <c r="L79" s="2">
        <v>2.1</v>
      </c>
      <c r="N79" s="2">
        <v>102</v>
      </c>
    </row>
    <row r="80" spans="1:14" x14ac:dyDescent="0.25">
      <c r="A80" t="s">
        <v>31</v>
      </c>
      <c r="B80" s="12" t="s">
        <v>64</v>
      </c>
      <c r="C80" s="13" t="s">
        <v>23</v>
      </c>
      <c r="D80" s="1">
        <v>28712811.100000001</v>
      </c>
      <c r="E80" s="2">
        <f t="shared" si="10"/>
        <v>5.9714815164893862</v>
      </c>
      <c r="G80" s="1">
        <v>8794015.2999999989</v>
      </c>
      <c r="H80" s="2">
        <f t="shared" si="11"/>
        <v>4.4939359913367198</v>
      </c>
      <c r="I80" s="2">
        <f t="shared" si="12"/>
        <v>30.627496797065607</v>
      </c>
      <c r="K80" s="1">
        <v>19918795.800000004</v>
      </c>
      <c r="L80" s="2">
        <v>9.6</v>
      </c>
      <c r="N80" s="2">
        <v>98</v>
      </c>
    </row>
    <row r="81" spans="1:14" x14ac:dyDescent="0.25">
      <c r="A81" t="s">
        <v>31</v>
      </c>
      <c r="B81" s="6" t="s">
        <v>65</v>
      </c>
      <c r="C81" t="s">
        <v>24</v>
      </c>
      <c r="D81" s="1">
        <v>10534103.855599999</v>
      </c>
      <c r="E81" s="2">
        <f t="shared" si="10"/>
        <v>2.1908062657959313</v>
      </c>
      <c r="G81" s="1">
        <v>3040739.9916196121</v>
      </c>
      <c r="H81" s="2">
        <f t="shared" si="11"/>
        <v>1.553885275664268</v>
      </c>
      <c r="I81" s="2">
        <f t="shared" si="12"/>
        <v>28.865673182091655</v>
      </c>
      <c r="K81" s="1">
        <v>7493363.8639803873</v>
      </c>
      <c r="L81" s="2">
        <v>3.9</v>
      </c>
      <c r="N81" s="2">
        <v>101.2</v>
      </c>
    </row>
    <row r="82" spans="1:14" x14ac:dyDescent="0.25">
      <c r="A82" t="s">
        <v>31</v>
      </c>
      <c r="B82" s="7" t="s">
        <v>66</v>
      </c>
      <c r="C82" t="s">
        <v>25</v>
      </c>
      <c r="D82" s="1">
        <v>16029740.826145634</v>
      </c>
      <c r="E82" s="2">
        <f t="shared" si="10"/>
        <v>3.3337488525268064</v>
      </c>
      <c r="G82" s="1">
        <v>3330587.0627055746</v>
      </c>
      <c r="H82" s="2">
        <f t="shared" si="11"/>
        <v>1.7020035288513806</v>
      </c>
      <c r="I82" s="2">
        <f t="shared" si="12"/>
        <v>20.77754780210266</v>
      </c>
      <c r="K82" s="1">
        <v>12699153.763440059</v>
      </c>
      <c r="L82" s="2">
        <v>5.7</v>
      </c>
      <c r="N82" s="2">
        <v>96.2</v>
      </c>
    </row>
    <row r="83" spans="1:14" x14ac:dyDescent="0.25">
      <c r="A83" t="s">
        <v>31</v>
      </c>
      <c r="B83" s="6" t="s">
        <v>67</v>
      </c>
      <c r="C83" t="s">
        <v>26</v>
      </c>
      <c r="D83" s="1">
        <v>3515949.1018050001</v>
      </c>
      <c r="E83" s="2">
        <f t="shared" si="10"/>
        <v>0.73122150949357989</v>
      </c>
      <c r="G83" s="1">
        <v>827732.9366774651</v>
      </c>
      <c r="H83" s="2">
        <f t="shared" si="11"/>
        <v>0.42298980709638961</v>
      </c>
      <c r="I83" s="2">
        <f t="shared" si="12"/>
        <v>23.54223319821461</v>
      </c>
      <c r="K83" s="1">
        <v>2688216.1651275349</v>
      </c>
      <c r="L83" s="2">
        <v>0.7</v>
      </c>
      <c r="N83" s="2">
        <v>89.1</v>
      </c>
    </row>
    <row r="84" spans="1:14" x14ac:dyDescent="0.25">
      <c r="A84" t="s">
        <v>31</v>
      </c>
      <c r="B84" s="7" t="s">
        <v>68</v>
      </c>
      <c r="C84" t="s">
        <v>27</v>
      </c>
      <c r="D84" s="1">
        <v>882545.7</v>
      </c>
      <c r="E84" s="2">
        <f t="shared" si="10"/>
        <v>0.18354543261726075</v>
      </c>
      <c r="G84" s="1">
        <v>406696.72609999997</v>
      </c>
      <c r="H84" s="2">
        <f t="shared" si="11"/>
        <v>0.20783100695533266</v>
      </c>
      <c r="I84" s="2">
        <f t="shared" si="12"/>
        <v>46.082228501028332</v>
      </c>
      <c r="K84" s="1">
        <v>475848.97389999998</v>
      </c>
      <c r="L84" s="2">
        <v>0.6</v>
      </c>
      <c r="N84" s="2">
        <v>93.8</v>
      </c>
    </row>
    <row r="85" spans="1:14" x14ac:dyDescent="0.25">
      <c r="A85" t="s">
        <v>31</v>
      </c>
      <c r="B85" s="6" t="s">
        <v>69</v>
      </c>
      <c r="C85" t="s">
        <v>28</v>
      </c>
      <c r="D85" s="1">
        <v>107975192.13123283</v>
      </c>
      <c r="E85" s="2">
        <f t="shared" si="10"/>
        <v>22.455894750446326</v>
      </c>
      <c r="F85" s="1"/>
      <c r="G85" s="1">
        <v>38989169.354243532</v>
      </c>
      <c r="H85" s="2">
        <f t="shared" si="11"/>
        <v>19.924326426104543</v>
      </c>
      <c r="I85" s="1"/>
      <c r="J85" s="1"/>
      <c r="K85" s="1">
        <v>63168858.435190096</v>
      </c>
      <c r="L85" s="2">
        <f t="shared" ref="L85" si="13">K85/$K$65*100</f>
        <v>22.153161107587316</v>
      </c>
    </row>
    <row r="86" spans="1:14" x14ac:dyDescent="0.25">
      <c r="A86" s="8" t="s">
        <v>32</v>
      </c>
      <c r="B86" s="9" t="s">
        <v>49</v>
      </c>
      <c r="C86" s="8" t="s">
        <v>8</v>
      </c>
      <c r="D86" s="10">
        <v>547868220</v>
      </c>
      <c r="E86" s="11">
        <f>D86/$D$86*100</f>
        <v>100</v>
      </c>
      <c r="F86" s="11"/>
      <c r="G86" s="10">
        <v>227708613</v>
      </c>
      <c r="H86" s="11">
        <f>G86/$G$86*100</f>
        <v>100</v>
      </c>
      <c r="I86" s="11">
        <f t="shared" si="12"/>
        <v>41.562661364077663</v>
      </c>
      <c r="J86" s="11"/>
      <c r="K86" s="10">
        <v>320159607</v>
      </c>
      <c r="L86" s="11">
        <f>K86/$K$86*100</f>
        <v>100</v>
      </c>
      <c r="M86" s="11"/>
      <c r="N86" s="11">
        <v>106.1</v>
      </c>
    </row>
    <row r="87" spans="1:14" x14ac:dyDescent="0.25">
      <c r="A87" t="s">
        <v>32</v>
      </c>
      <c r="B87" s="12" t="s">
        <v>50</v>
      </c>
      <c r="C87" s="13" t="s">
        <v>9</v>
      </c>
      <c r="D87" s="1">
        <v>26068062</v>
      </c>
      <c r="E87" s="2">
        <f t="shared" ref="E87:E106" si="14">D87/$D$86*100</f>
        <v>4.7580898194825032</v>
      </c>
      <c r="G87" s="1">
        <v>8659854</v>
      </c>
      <c r="H87" s="2">
        <f t="shared" ref="H87:H106" si="15">G87/$G$86*100</f>
        <v>3.8030419165567535</v>
      </c>
      <c r="I87" s="2">
        <f t="shared" si="12"/>
        <v>33.22016803550644</v>
      </c>
      <c r="K87" s="1">
        <v>17408208</v>
      </c>
      <c r="L87" s="2">
        <f t="shared" ref="L87:L106" si="16">K87/$K$86*100</f>
        <v>5.43735300124853</v>
      </c>
      <c r="N87" s="2">
        <v>121.8</v>
      </c>
    </row>
    <row r="88" spans="1:14" x14ac:dyDescent="0.25">
      <c r="A88" t="s">
        <v>32</v>
      </c>
      <c r="B88" s="14" t="s">
        <v>51</v>
      </c>
      <c r="C88" s="13" t="s">
        <v>10</v>
      </c>
      <c r="D88" s="1">
        <v>284950360</v>
      </c>
      <c r="E88" s="2">
        <f t="shared" si="14"/>
        <v>52.010748132096438</v>
      </c>
      <c r="G88" s="1">
        <v>112177271</v>
      </c>
      <c r="H88" s="2">
        <f t="shared" si="15"/>
        <v>49.263516878915773</v>
      </c>
      <c r="I88" s="2">
        <f t="shared" si="12"/>
        <v>39.367302782140726</v>
      </c>
      <c r="K88" s="1">
        <v>172773089</v>
      </c>
      <c r="L88" s="2">
        <f t="shared" si="16"/>
        <v>53.964674250740195</v>
      </c>
      <c r="N88" s="2">
        <v>106.9</v>
      </c>
    </row>
    <row r="89" spans="1:14" x14ac:dyDescent="0.25">
      <c r="A89" t="s">
        <v>32</v>
      </c>
      <c r="B89" s="12" t="s">
        <v>52</v>
      </c>
      <c r="C89" s="13" t="s">
        <v>11</v>
      </c>
      <c r="D89" s="1">
        <v>8385223</v>
      </c>
      <c r="E89" s="2">
        <f t="shared" si="14"/>
        <v>1.5305182330159615</v>
      </c>
      <c r="G89" s="1">
        <v>5282749</v>
      </c>
      <c r="H89" s="2">
        <f t="shared" si="15"/>
        <v>2.3199601149913462</v>
      </c>
      <c r="I89" s="2">
        <f t="shared" si="12"/>
        <v>63.000697775121786</v>
      </c>
      <c r="K89" s="1">
        <v>3102474</v>
      </c>
      <c r="L89" s="2">
        <f t="shared" si="16"/>
        <v>0.96903979520439631</v>
      </c>
      <c r="N89" s="2">
        <v>114.9</v>
      </c>
    </row>
    <row r="90" spans="1:14" x14ac:dyDescent="0.25">
      <c r="A90" t="s">
        <v>32</v>
      </c>
      <c r="B90" s="6" t="s">
        <v>53</v>
      </c>
      <c r="C90" t="s">
        <v>12</v>
      </c>
      <c r="D90" s="1">
        <v>27452567</v>
      </c>
      <c r="E90" s="2">
        <f t="shared" si="14"/>
        <v>5.0107974870307315</v>
      </c>
      <c r="G90" s="1">
        <v>14582957</v>
      </c>
      <c r="H90" s="2">
        <f t="shared" si="15"/>
        <v>6.4042184473715968</v>
      </c>
      <c r="I90" s="2">
        <f t="shared" si="12"/>
        <v>53.12055881695872</v>
      </c>
      <c r="K90" s="1">
        <v>12869610</v>
      </c>
      <c r="L90" s="2">
        <f t="shared" si="16"/>
        <v>4.0197481876594132</v>
      </c>
      <c r="N90" s="2">
        <v>97.6</v>
      </c>
    </row>
    <row r="91" spans="1:14" x14ac:dyDescent="0.25">
      <c r="A91" t="s">
        <v>32</v>
      </c>
      <c r="B91" s="7" t="s">
        <v>54</v>
      </c>
      <c r="C91" t="s">
        <v>13</v>
      </c>
      <c r="D91" s="1">
        <v>1325701</v>
      </c>
      <c r="E91" s="2">
        <f t="shared" si="14"/>
        <v>0.24197442954438936</v>
      </c>
      <c r="G91" s="1">
        <v>573297</v>
      </c>
      <c r="H91" s="2">
        <f t="shared" si="15"/>
        <v>0.25176781521215447</v>
      </c>
      <c r="I91" s="2">
        <f t="shared" si="12"/>
        <v>43.244819156054042</v>
      </c>
      <c r="K91" s="1">
        <v>752404</v>
      </c>
      <c r="L91" s="2">
        <f t="shared" si="16"/>
        <v>0.23500903410341831</v>
      </c>
      <c r="N91" s="2">
        <v>106.9</v>
      </c>
    </row>
    <row r="92" spans="1:14" x14ac:dyDescent="0.25">
      <c r="A92" t="s">
        <v>32</v>
      </c>
      <c r="B92" s="14" t="s">
        <v>55</v>
      </c>
      <c r="C92" s="13" t="s">
        <v>14</v>
      </c>
      <c r="D92" s="1">
        <v>31719905</v>
      </c>
      <c r="E92" s="2">
        <f t="shared" si="14"/>
        <v>5.7896961061183649</v>
      </c>
      <c r="G92" s="1">
        <v>23370144</v>
      </c>
      <c r="H92" s="2">
        <f t="shared" si="15"/>
        <v>10.263179636512037</v>
      </c>
      <c r="I92" s="2">
        <f t="shared" si="12"/>
        <v>73.676588880073879</v>
      </c>
      <c r="K92" s="1">
        <v>8349761</v>
      </c>
      <c r="L92" s="2">
        <f t="shared" si="16"/>
        <v>2.6079995156915592</v>
      </c>
      <c r="N92" s="2">
        <v>99.4</v>
      </c>
    </row>
    <row r="93" spans="1:14" x14ac:dyDescent="0.25">
      <c r="A93" t="s">
        <v>32</v>
      </c>
      <c r="B93" s="12" t="s">
        <v>56</v>
      </c>
      <c r="C93" s="13" t="s">
        <v>15</v>
      </c>
      <c r="D93" s="1">
        <v>32397370</v>
      </c>
      <c r="E93" s="2">
        <f t="shared" si="14"/>
        <v>5.9133508419232639</v>
      </c>
      <c r="G93" s="1">
        <v>12190514</v>
      </c>
      <c r="H93" s="2">
        <f t="shared" si="15"/>
        <v>5.3535585849798313</v>
      </c>
      <c r="I93" s="2">
        <f t="shared" si="12"/>
        <v>37.62809758940309</v>
      </c>
      <c r="K93" s="1">
        <v>20206856</v>
      </c>
      <c r="L93" s="2">
        <f t="shared" si="16"/>
        <v>6.3114945040521615</v>
      </c>
      <c r="N93" s="2">
        <v>115.4</v>
      </c>
    </row>
    <row r="94" spans="1:14" x14ac:dyDescent="0.25">
      <c r="A94" t="s">
        <v>32</v>
      </c>
      <c r="B94" s="6" t="s">
        <v>57</v>
      </c>
      <c r="C94" t="s">
        <v>16</v>
      </c>
      <c r="D94" s="1">
        <v>32140838</v>
      </c>
      <c r="E94" s="2">
        <f t="shared" si="14"/>
        <v>5.8665271732680528</v>
      </c>
      <c r="G94" s="1">
        <v>17646676</v>
      </c>
      <c r="H94" s="2">
        <f t="shared" si="15"/>
        <v>7.7496743612416621</v>
      </c>
      <c r="I94" s="2">
        <f t="shared" si="12"/>
        <v>54.904218738789581</v>
      </c>
      <c r="K94" s="1">
        <v>14494162</v>
      </c>
      <c r="L94" s="2">
        <f t="shared" si="16"/>
        <v>4.5271676011271467</v>
      </c>
      <c r="N94" s="2">
        <v>117</v>
      </c>
    </row>
    <row r="95" spans="1:14" x14ac:dyDescent="0.25">
      <c r="A95" t="s">
        <v>32</v>
      </c>
      <c r="B95" s="12" t="s">
        <v>58</v>
      </c>
      <c r="C95" s="13" t="s">
        <v>17</v>
      </c>
      <c r="D95" s="1">
        <v>4183331</v>
      </c>
      <c r="E95" s="2">
        <f t="shared" si="14"/>
        <v>0.76356518726346267</v>
      </c>
      <c r="G95" s="1">
        <v>2194107</v>
      </c>
      <c r="H95" s="2">
        <f t="shared" si="15"/>
        <v>0.96355907275233377</v>
      </c>
      <c r="I95" s="2">
        <f t="shared" si="12"/>
        <v>52.448802162678497</v>
      </c>
      <c r="K95" s="1">
        <v>1989224</v>
      </c>
      <c r="L95" s="2">
        <f t="shared" si="16"/>
        <v>0.62132260176093979</v>
      </c>
      <c r="N95" s="2">
        <v>102</v>
      </c>
    </row>
    <row r="96" spans="1:14" x14ac:dyDescent="0.25">
      <c r="A96" t="s">
        <v>32</v>
      </c>
      <c r="B96" s="6" t="s">
        <v>59</v>
      </c>
      <c r="C96" t="s">
        <v>18</v>
      </c>
      <c r="D96" s="1">
        <v>5610005</v>
      </c>
      <c r="E96" s="2">
        <f t="shared" si="14"/>
        <v>1.0239697787179551</v>
      </c>
      <c r="G96" s="1">
        <v>2774158</v>
      </c>
      <c r="H96" s="2">
        <f t="shared" si="15"/>
        <v>1.2182929593444933</v>
      </c>
      <c r="I96" s="2">
        <f t="shared" si="12"/>
        <v>49.450187655804228</v>
      </c>
      <c r="K96" s="1">
        <v>2835846</v>
      </c>
      <c r="L96" s="2">
        <f t="shared" si="16"/>
        <v>0.88576008278271035</v>
      </c>
      <c r="N96" s="2">
        <v>107</v>
      </c>
    </row>
    <row r="97" spans="1:14" x14ac:dyDescent="0.25">
      <c r="A97" t="s">
        <v>32</v>
      </c>
      <c r="B97" s="7" t="s">
        <v>60</v>
      </c>
      <c r="C97" t="s">
        <v>19</v>
      </c>
      <c r="D97" s="1">
        <v>594744</v>
      </c>
      <c r="E97" s="2">
        <f t="shared" si="14"/>
        <v>0.1085560319596563</v>
      </c>
      <c r="G97" s="1">
        <v>219135</v>
      </c>
      <c r="H97" s="2">
        <f t="shared" si="15"/>
        <v>9.6234831486150252E-2</v>
      </c>
      <c r="I97" s="2">
        <f t="shared" si="12"/>
        <v>36.845264517170413</v>
      </c>
      <c r="K97" s="1">
        <v>375609</v>
      </c>
      <c r="L97" s="2">
        <f t="shared" si="16"/>
        <v>0.1173192969342944</v>
      </c>
      <c r="N97" s="2">
        <v>99.2</v>
      </c>
    </row>
    <row r="98" spans="1:14" x14ac:dyDescent="0.25">
      <c r="A98" t="s">
        <v>32</v>
      </c>
      <c r="B98" s="14" t="s">
        <v>61</v>
      </c>
      <c r="C98" s="13" t="s">
        <v>20</v>
      </c>
      <c r="D98" s="1">
        <v>11280663</v>
      </c>
      <c r="E98" s="2">
        <f t="shared" si="14"/>
        <v>2.0590102853565773</v>
      </c>
      <c r="G98" s="1">
        <v>3483355</v>
      </c>
      <c r="H98" s="2">
        <f t="shared" si="15"/>
        <v>1.5297423115040449</v>
      </c>
      <c r="I98" s="2">
        <f t="shared" si="12"/>
        <v>30.878991775572057</v>
      </c>
      <c r="K98" s="1">
        <v>7797308</v>
      </c>
      <c r="L98" s="2">
        <f t="shared" si="16"/>
        <v>2.435444019020176</v>
      </c>
      <c r="N98" s="2">
        <v>110.2</v>
      </c>
    </row>
    <row r="99" spans="1:14" x14ac:dyDescent="0.25">
      <c r="A99" t="s">
        <v>32</v>
      </c>
      <c r="B99" s="7" t="s">
        <v>62</v>
      </c>
      <c r="C99" t="s">
        <v>21</v>
      </c>
      <c r="D99" s="1">
        <v>8966738</v>
      </c>
      <c r="E99" s="2">
        <f t="shared" si="14"/>
        <v>1.6366596332234786</v>
      </c>
      <c r="G99" s="1">
        <v>3153145</v>
      </c>
      <c r="H99" s="2">
        <f t="shared" si="15"/>
        <v>1.3847280339808665</v>
      </c>
      <c r="I99" s="2">
        <f t="shared" si="12"/>
        <v>35.164906123051658</v>
      </c>
      <c r="K99" s="1">
        <v>5813592</v>
      </c>
      <c r="L99" s="2">
        <f t="shared" si="16"/>
        <v>1.8158418091761337</v>
      </c>
      <c r="N99" s="2">
        <v>90.5</v>
      </c>
    </row>
    <row r="100" spans="1:14" x14ac:dyDescent="0.25">
      <c r="A100" t="s">
        <v>32</v>
      </c>
      <c r="B100" s="6" t="s">
        <v>63</v>
      </c>
      <c r="C100" t="s">
        <v>22</v>
      </c>
      <c r="D100" s="1">
        <v>6513686</v>
      </c>
      <c r="E100" s="2">
        <f t="shared" si="14"/>
        <v>1.1889147357369989</v>
      </c>
      <c r="G100" s="1">
        <v>2052737</v>
      </c>
      <c r="H100" s="2">
        <f t="shared" si="15"/>
        <v>0.90147534296386067</v>
      </c>
      <c r="I100" s="2">
        <f t="shared" si="12"/>
        <v>31.514214839339814</v>
      </c>
      <c r="K100" s="1">
        <v>4460949</v>
      </c>
      <c r="L100" s="2">
        <f t="shared" si="16"/>
        <v>1.3933515979109756</v>
      </c>
      <c r="N100" s="2">
        <v>98.9</v>
      </c>
    </row>
    <row r="101" spans="1:14" x14ac:dyDescent="0.25">
      <c r="A101" t="s">
        <v>32</v>
      </c>
      <c r="B101" s="12" t="s">
        <v>64</v>
      </c>
      <c r="C101" s="13" t="s">
        <v>23</v>
      </c>
      <c r="D101" s="1">
        <v>34793439</v>
      </c>
      <c r="E101" s="2">
        <f t="shared" si="14"/>
        <v>6.3506948806046823</v>
      </c>
      <c r="G101" s="1">
        <v>11358718</v>
      </c>
      <c r="H101" s="2">
        <f t="shared" si="15"/>
        <v>4.9882689329805903</v>
      </c>
      <c r="I101" s="2">
        <f t="shared" si="12"/>
        <v>32.646149177722847</v>
      </c>
      <c r="K101" s="1">
        <v>23434721</v>
      </c>
      <c r="L101" s="2">
        <f t="shared" si="16"/>
        <v>7.3196994522797505</v>
      </c>
      <c r="N101" s="2">
        <v>96.6</v>
      </c>
    </row>
    <row r="102" spans="1:14" x14ac:dyDescent="0.25">
      <c r="A102" t="s">
        <v>32</v>
      </c>
      <c r="B102" s="6" t="s">
        <v>65</v>
      </c>
      <c r="C102" t="s">
        <v>24</v>
      </c>
      <c r="D102" s="1">
        <v>12342115</v>
      </c>
      <c r="E102" s="2">
        <f t="shared" si="14"/>
        <v>2.2527524958465377</v>
      </c>
      <c r="G102" s="1">
        <v>3546158</v>
      </c>
      <c r="H102" s="2">
        <f t="shared" si="15"/>
        <v>1.5573227350868806</v>
      </c>
      <c r="I102" s="2">
        <f t="shared" si="12"/>
        <v>28.732174347751581</v>
      </c>
      <c r="K102" s="1">
        <v>8795958</v>
      </c>
      <c r="L102" s="2">
        <f t="shared" si="16"/>
        <v>2.74736656582665</v>
      </c>
      <c r="N102" s="2">
        <v>99.3</v>
      </c>
    </row>
    <row r="103" spans="1:14" x14ac:dyDescent="0.25">
      <c r="A103" t="s">
        <v>32</v>
      </c>
      <c r="B103" s="7" t="s">
        <v>66</v>
      </c>
      <c r="C103" t="s">
        <v>25</v>
      </c>
      <c r="D103" s="1">
        <v>14672403</v>
      </c>
      <c r="E103" s="2">
        <f t="shared" si="14"/>
        <v>2.6780898151018873</v>
      </c>
      <c r="G103" s="1">
        <v>3253078</v>
      </c>
      <c r="H103" s="2">
        <f t="shared" si="15"/>
        <v>1.4286143844721413</v>
      </c>
      <c r="I103" s="2">
        <f t="shared" si="12"/>
        <v>22.171405733607507</v>
      </c>
      <c r="K103" s="1">
        <v>11419325</v>
      </c>
      <c r="L103" s="2">
        <f t="shared" si="16"/>
        <v>3.5667600628957548</v>
      </c>
      <c r="N103" s="2">
        <v>97.3</v>
      </c>
    </row>
    <row r="104" spans="1:14" x14ac:dyDescent="0.25">
      <c r="A104" t="s">
        <v>32</v>
      </c>
      <c r="B104" s="6" t="s">
        <v>67</v>
      </c>
      <c r="C104" t="s">
        <v>26</v>
      </c>
      <c r="D104" s="1">
        <v>3468091</v>
      </c>
      <c r="E104" s="2">
        <f t="shared" si="14"/>
        <v>0.63301554523458214</v>
      </c>
      <c r="G104" s="1">
        <v>733490</v>
      </c>
      <c r="H104" s="2">
        <f t="shared" si="15"/>
        <v>0.32211781115192162</v>
      </c>
      <c r="I104" s="2">
        <f t="shared" si="12"/>
        <v>21.149675714968264</v>
      </c>
      <c r="K104" s="1">
        <v>2734602</v>
      </c>
      <c r="L104" s="2">
        <f t="shared" si="16"/>
        <v>0.85413710543441546</v>
      </c>
      <c r="N104" s="2">
        <v>102.5</v>
      </c>
    </row>
    <row r="105" spans="1:14" x14ac:dyDescent="0.25">
      <c r="A105" t="s">
        <v>32</v>
      </c>
      <c r="B105" s="7" t="s">
        <v>68</v>
      </c>
      <c r="C105" t="s">
        <v>27</v>
      </c>
      <c r="D105" s="1">
        <v>1002979</v>
      </c>
      <c r="E105" s="2">
        <f t="shared" si="14"/>
        <v>0.18306938847447657</v>
      </c>
      <c r="G105" s="1">
        <v>457069</v>
      </c>
      <c r="H105" s="2">
        <f t="shared" si="15"/>
        <v>0.20072538933782008</v>
      </c>
      <c r="I105" s="2">
        <f t="shared" si="12"/>
        <v>45.571143563324853</v>
      </c>
      <c r="K105" s="1">
        <v>545910</v>
      </c>
      <c r="L105" s="2">
        <f t="shared" si="16"/>
        <v>0.17051182849559157</v>
      </c>
      <c r="N105" s="2">
        <v>106.1</v>
      </c>
    </row>
    <row r="106" spans="1:14" x14ac:dyDescent="0.25">
      <c r="A106" t="s">
        <v>32</v>
      </c>
      <c r="B106" s="6" t="s">
        <v>69</v>
      </c>
      <c r="C106" t="s">
        <v>28</v>
      </c>
      <c r="D106" s="1">
        <v>128339114.67733823</v>
      </c>
      <c r="E106" s="2">
        <f t="shared" si="14"/>
        <v>23.425179631214643</v>
      </c>
      <c r="F106" s="1"/>
      <c r="G106" s="1">
        <v>43508701.892866433</v>
      </c>
      <c r="H106" s="2">
        <f t="shared" si="15"/>
        <v>19.10718321966435</v>
      </c>
      <c r="I106" s="1"/>
      <c r="J106" s="1"/>
      <c r="K106" s="1">
        <v>70838001.937603042</v>
      </c>
      <c r="L106" s="2">
        <f t="shared" si="16"/>
        <v>22.125839858868591</v>
      </c>
    </row>
    <row r="107" spans="1:14" x14ac:dyDescent="0.25">
      <c r="A107" s="8" t="s">
        <v>33</v>
      </c>
      <c r="B107" s="9" t="s">
        <v>49</v>
      </c>
      <c r="C107" s="8" t="s">
        <v>8</v>
      </c>
      <c r="D107" s="25">
        <v>543190490</v>
      </c>
      <c r="E107" s="11">
        <f>D107/$D$107*100</f>
        <v>100</v>
      </c>
      <c r="F107" s="11"/>
      <c r="G107" s="25">
        <v>227271371</v>
      </c>
      <c r="H107" s="11">
        <f>G107/$G$107*100</f>
        <v>100</v>
      </c>
      <c r="I107" s="11">
        <f t="shared" si="12"/>
        <v>41.840086522869726</v>
      </c>
      <c r="J107" s="11"/>
      <c r="K107" s="25">
        <v>315919119</v>
      </c>
      <c r="L107" s="11">
        <f>K107/$K$107*100</f>
        <v>100</v>
      </c>
      <c r="M107" s="11"/>
      <c r="N107" s="28">
        <v>92.3</v>
      </c>
    </row>
    <row r="108" spans="1:14" x14ac:dyDescent="0.25">
      <c r="A108" t="s">
        <v>33</v>
      </c>
      <c r="B108" s="12" t="s">
        <v>50</v>
      </c>
      <c r="C108" s="13" t="s">
        <v>9</v>
      </c>
      <c r="D108" s="18">
        <v>16685991</v>
      </c>
      <c r="E108" s="2">
        <f t="shared" ref="E108:E126" si="17">D108/$D$107*100</f>
        <v>3.0718488830686264</v>
      </c>
      <c r="G108" s="18">
        <v>6686836</v>
      </c>
      <c r="H108" s="2">
        <f t="shared" ref="H108:H127" si="18">G108/$G$107*100</f>
        <v>2.9422253980242852</v>
      </c>
      <c r="I108" s="2">
        <f t="shared" si="12"/>
        <v>40.074551160910971</v>
      </c>
      <c r="K108" s="18">
        <v>9999155</v>
      </c>
      <c r="L108" s="11">
        <f t="shared" ref="L108:L127" si="19">K108/$K$107*100</f>
        <v>3.1650996722360452</v>
      </c>
      <c r="N108" s="29">
        <v>52.2</v>
      </c>
    </row>
    <row r="109" spans="1:14" x14ac:dyDescent="0.25">
      <c r="A109" t="s">
        <v>33</v>
      </c>
      <c r="B109" s="14" t="s">
        <v>51</v>
      </c>
      <c r="C109" s="13" t="s">
        <v>10</v>
      </c>
      <c r="D109" s="18">
        <v>256780837</v>
      </c>
      <c r="E109" s="2">
        <f t="shared" si="17"/>
        <v>47.272704829570927</v>
      </c>
      <c r="G109" s="18">
        <v>100110878</v>
      </c>
      <c r="H109" s="2">
        <f t="shared" si="18"/>
        <v>44.049049187105929</v>
      </c>
      <c r="I109" s="2">
        <f t="shared" si="12"/>
        <v>38.986896050969719</v>
      </c>
      <c r="K109" s="18">
        <v>156669959</v>
      </c>
      <c r="L109" s="11">
        <f t="shared" si="19"/>
        <v>49.59179409461445</v>
      </c>
      <c r="N109" s="28">
        <v>88.1</v>
      </c>
    </row>
    <row r="110" spans="1:14" x14ac:dyDescent="0.25">
      <c r="A110" t="s">
        <v>33</v>
      </c>
      <c r="B110" s="12" t="s">
        <v>52</v>
      </c>
      <c r="C110" s="13" t="s">
        <v>11</v>
      </c>
      <c r="D110" s="18">
        <v>11353219</v>
      </c>
      <c r="E110" s="2">
        <f t="shared" si="17"/>
        <v>2.0900990000763819</v>
      </c>
      <c r="G110" s="18">
        <v>6506344</v>
      </c>
      <c r="H110" s="2">
        <f t="shared" si="18"/>
        <v>2.8628084440956711</v>
      </c>
      <c r="I110" s="2">
        <f t="shared" si="12"/>
        <v>57.308363381345849</v>
      </c>
      <c r="K110" s="18">
        <v>4846875</v>
      </c>
      <c r="L110" s="11">
        <f t="shared" si="19"/>
        <v>1.5342138884604828</v>
      </c>
      <c r="N110" s="29">
        <v>131.1</v>
      </c>
    </row>
    <row r="111" spans="1:14" x14ac:dyDescent="0.25">
      <c r="A111" t="s">
        <v>33</v>
      </c>
      <c r="B111" s="6" t="s">
        <v>53</v>
      </c>
      <c r="C111" t="s">
        <v>12</v>
      </c>
      <c r="D111" s="18">
        <v>24974319</v>
      </c>
      <c r="E111" s="2">
        <f t="shared" si="17"/>
        <v>4.5977091756521729</v>
      </c>
      <c r="G111" s="18">
        <v>13655339</v>
      </c>
      <c r="H111" s="2">
        <f t="shared" si="18"/>
        <v>6.0083850156384191</v>
      </c>
      <c r="I111" s="2">
        <f t="shared" si="12"/>
        <v>54.677522938663515</v>
      </c>
      <c r="K111" s="18">
        <v>11318980</v>
      </c>
      <c r="L111" s="11">
        <f t="shared" si="19"/>
        <v>3.5828727415512955</v>
      </c>
      <c r="N111" s="28">
        <v>93.8</v>
      </c>
    </row>
    <row r="112" spans="1:14" x14ac:dyDescent="0.25">
      <c r="A112" t="s">
        <v>33</v>
      </c>
      <c r="B112" s="7" t="s">
        <v>54</v>
      </c>
      <c r="C112" t="s">
        <v>13</v>
      </c>
      <c r="D112" s="18">
        <v>1552322</v>
      </c>
      <c r="E112" s="2">
        <f t="shared" si="17"/>
        <v>0.28577856729413653</v>
      </c>
      <c r="G112" s="18">
        <v>676503</v>
      </c>
      <c r="H112" s="2">
        <f t="shared" si="18"/>
        <v>0.29766309633429366</v>
      </c>
      <c r="I112" s="2">
        <f t="shared" si="12"/>
        <v>43.580069083605075</v>
      </c>
      <c r="K112" s="18">
        <v>875819</v>
      </c>
      <c r="L112" s="11">
        <f t="shared" si="19"/>
        <v>0.27722886882322562</v>
      </c>
      <c r="N112" s="29">
        <v>103.8</v>
      </c>
    </row>
    <row r="113" spans="1:14" x14ac:dyDescent="0.25">
      <c r="A113" t="s">
        <v>33</v>
      </c>
      <c r="B113" s="14" t="s">
        <v>55</v>
      </c>
      <c r="C113" s="13" t="s">
        <v>14</v>
      </c>
      <c r="D113" s="18">
        <v>33797891</v>
      </c>
      <c r="E113" s="2">
        <f t="shared" si="17"/>
        <v>6.2221065394572719</v>
      </c>
      <c r="G113" s="18">
        <v>22832493</v>
      </c>
      <c r="H113" s="2">
        <f t="shared" si="18"/>
        <v>10.046356872639272</v>
      </c>
      <c r="I113" s="2">
        <f t="shared" si="12"/>
        <v>67.555969690534837</v>
      </c>
      <c r="K113" s="18">
        <v>10965398</v>
      </c>
      <c r="L113" s="11">
        <f t="shared" si="19"/>
        <v>3.4709510569380897</v>
      </c>
      <c r="N113" s="28">
        <v>129.5</v>
      </c>
    </row>
    <row r="114" spans="1:14" x14ac:dyDescent="0.25">
      <c r="A114" t="s">
        <v>33</v>
      </c>
      <c r="B114" s="12" t="s">
        <v>56</v>
      </c>
      <c r="C114" s="13" t="s">
        <v>15</v>
      </c>
      <c r="D114" s="18">
        <v>40723753</v>
      </c>
      <c r="E114" s="2">
        <f t="shared" si="17"/>
        <v>7.4971402757806018</v>
      </c>
      <c r="G114" s="18">
        <v>15862764</v>
      </c>
      <c r="H114" s="2">
        <f t="shared" si="18"/>
        <v>6.9796578118059571</v>
      </c>
      <c r="I114" s="2">
        <f t="shared" si="12"/>
        <v>38.952117207861463</v>
      </c>
      <c r="K114" s="18">
        <v>24860989</v>
      </c>
      <c r="L114" s="11">
        <f t="shared" si="19"/>
        <v>7.8694157791697306</v>
      </c>
      <c r="N114" s="29">
        <v>99.6</v>
      </c>
    </row>
    <row r="115" spans="1:14" x14ac:dyDescent="0.25">
      <c r="A115" t="s">
        <v>33</v>
      </c>
      <c r="B115" s="6" t="s">
        <v>57</v>
      </c>
      <c r="C115" t="s">
        <v>16</v>
      </c>
      <c r="D115" s="18">
        <v>41887296</v>
      </c>
      <c r="E115" s="2">
        <f t="shared" si="17"/>
        <v>7.7113456091618984</v>
      </c>
      <c r="G115" s="18">
        <v>24360341</v>
      </c>
      <c r="H115" s="2">
        <f t="shared" si="18"/>
        <v>10.718614004400932</v>
      </c>
      <c r="I115" s="2">
        <f t="shared" si="12"/>
        <v>58.156871715949386</v>
      </c>
      <c r="K115" s="18">
        <v>17526955</v>
      </c>
      <c r="L115" s="11">
        <f t="shared" si="19"/>
        <v>5.547924752221153</v>
      </c>
      <c r="N115" s="28">
        <v>113.9</v>
      </c>
    </row>
    <row r="116" spans="1:14" x14ac:dyDescent="0.25">
      <c r="A116" t="s">
        <v>33</v>
      </c>
      <c r="B116" s="12" t="s">
        <v>58</v>
      </c>
      <c r="C116" s="13" t="s">
        <v>17</v>
      </c>
      <c r="D116" s="18">
        <v>5136388</v>
      </c>
      <c r="E116" s="2">
        <f t="shared" si="17"/>
        <v>0.94559608361331948</v>
      </c>
      <c r="G116" s="18">
        <v>2681571</v>
      </c>
      <c r="H116" s="2">
        <f t="shared" si="18"/>
        <v>1.1798982811609826</v>
      </c>
      <c r="I116" s="2">
        <f t="shared" si="12"/>
        <v>52.207329352844845</v>
      </c>
      <c r="K116" s="18">
        <v>2454817</v>
      </c>
      <c r="L116" s="11">
        <f t="shared" si="19"/>
        <v>0.77703970806527856</v>
      </c>
      <c r="N116" s="29">
        <v>110.2</v>
      </c>
    </row>
    <row r="117" spans="1:14" x14ac:dyDescent="0.25">
      <c r="A117" t="s">
        <v>33</v>
      </c>
      <c r="B117" s="6" t="s">
        <v>59</v>
      </c>
      <c r="C117" t="s">
        <v>18</v>
      </c>
      <c r="D117" s="18">
        <v>6044913</v>
      </c>
      <c r="E117" s="2">
        <f t="shared" si="17"/>
        <v>1.1128532460131988</v>
      </c>
      <c r="G117" s="18">
        <v>3223095</v>
      </c>
      <c r="H117" s="2">
        <f t="shared" si="18"/>
        <v>1.4181702630728619</v>
      </c>
      <c r="I117" s="2">
        <f t="shared" si="12"/>
        <v>53.319129654967732</v>
      </c>
      <c r="K117" s="18">
        <v>2821818</v>
      </c>
      <c r="L117" s="11">
        <f>K117/$K$107*100</f>
        <v>0.89320899885138005</v>
      </c>
      <c r="N117" s="28">
        <v>94.9</v>
      </c>
    </row>
    <row r="118" spans="1:14" x14ac:dyDescent="0.25">
      <c r="A118" t="s">
        <v>33</v>
      </c>
      <c r="B118" s="7" t="s">
        <v>60</v>
      </c>
      <c r="C118" t="s">
        <v>19</v>
      </c>
      <c r="D118" s="18">
        <v>468467</v>
      </c>
      <c r="E118" s="2">
        <f t="shared" si="17"/>
        <v>8.6243593844951144E-2</v>
      </c>
      <c r="G118" s="18">
        <v>154173</v>
      </c>
      <c r="H118" s="2">
        <f t="shared" si="18"/>
        <v>6.7836524821245525E-2</v>
      </c>
      <c r="I118" s="2">
        <f t="shared" si="12"/>
        <v>32.910108929764533</v>
      </c>
      <c r="K118" s="18">
        <v>314294</v>
      </c>
      <c r="L118" s="11">
        <f t="shared" si="19"/>
        <v>9.9485590170944993E-2</v>
      </c>
      <c r="N118" s="29">
        <v>56.9</v>
      </c>
    </row>
    <row r="119" spans="1:14" x14ac:dyDescent="0.25">
      <c r="A119" t="s">
        <v>33</v>
      </c>
      <c r="B119" s="14" t="s">
        <v>61</v>
      </c>
      <c r="C119" s="13" t="s">
        <v>20</v>
      </c>
      <c r="D119" s="18">
        <v>14637792</v>
      </c>
      <c r="E119" s="2">
        <f t="shared" si="17"/>
        <v>2.6947806100213576</v>
      </c>
      <c r="G119" s="18">
        <v>3921364</v>
      </c>
      <c r="H119" s="2">
        <f t="shared" si="18"/>
        <v>1.7254104565594404</v>
      </c>
      <c r="I119" s="2">
        <f t="shared" si="12"/>
        <v>26.789313579534401</v>
      </c>
      <c r="K119" s="18">
        <v>10716427</v>
      </c>
      <c r="L119" s="11">
        <f t="shared" si="19"/>
        <v>3.3921425945733912</v>
      </c>
      <c r="N119" s="28">
        <v>109.7</v>
      </c>
    </row>
    <row r="120" spans="1:14" x14ac:dyDescent="0.25">
      <c r="A120" t="s">
        <v>33</v>
      </c>
      <c r="B120" s="7" t="s">
        <v>62</v>
      </c>
      <c r="C120" t="s">
        <v>21</v>
      </c>
      <c r="D120" s="18">
        <v>10155925</v>
      </c>
      <c r="E120" s="2">
        <f t="shared" si="17"/>
        <v>1.8696801926705309</v>
      </c>
      <c r="G120" s="18">
        <v>3740535</v>
      </c>
      <c r="H120" s="2">
        <f t="shared" si="18"/>
        <v>1.6458452217459452</v>
      </c>
      <c r="I120" s="2">
        <f t="shared" si="12"/>
        <v>36.831061670896545</v>
      </c>
      <c r="K120" s="18">
        <v>6415391</v>
      </c>
      <c r="L120" s="11">
        <f t="shared" si="19"/>
        <v>2.0307067898603504</v>
      </c>
      <c r="N120" s="29">
        <v>101.6</v>
      </c>
    </row>
    <row r="121" spans="1:14" x14ac:dyDescent="0.25">
      <c r="A121" t="s">
        <v>33</v>
      </c>
      <c r="B121" s="6" t="s">
        <v>63</v>
      </c>
      <c r="C121" t="s">
        <v>22</v>
      </c>
      <c r="D121" s="18">
        <v>5769950</v>
      </c>
      <c r="E121" s="2">
        <f t="shared" si="17"/>
        <v>1.0622332508067289</v>
      </c>
      <c r="G121" s="18">
        <v>1810407</v>
      </c>
      <c r="H121" s="2">
        <f t="shared" si="18"/>
        <v>0.79658383369368602</v>
      </c>
      <c r="I121" s="2">
        <f t="shared" si="12"/>
        <v>31.376476399275553</v>
      </c>
      <c r="K121" s="18">
        <v>3959544</v>
      </c>
      <c r="L121" s="11">
        <f t="shared" si="19"/>
        <v>1.2533410489790584</v>
      </c>
      <c r="N121" s="28">
        <v>82.1</v>
      </c>
    </row>
    <row r="122" spans="1:14" x14ac:dyDescent="0.25">
      <c r="A122" t="s">
        <v>33</v>
      </c>
      <c r="B122" s="12" t="s">
        <v>64</v>
      </c>
      <c r="C122" s="13" t="s">
        <v>23</v>
      </c>
      <c r="D122" s="18">
        <v>39450688</v>
      </c>
      <c r="E122" s="2">
        <f t="shared" si="17"/>
        <v>7.2627722182691379</v>
      </c>
      <c r="G122" s="18">
        <v>12406725</v>
      </c>
      <c r="H122" s="2">
        <f t="shared" si="18"/>
        <v>5.4589915770781348</v>
      </c>
      <c r="I122" s="2">
        <f t="shared" si="12"/>
        <v>31.448691084931141</v>
      </c>
      <c r="K122" s="18">
        <v>27043963</v>
      </c>
      <c r="L122" s="11">
        <f t="shared" si="19"/>
        <v>8.5604071971345306</v>
      </c>
      <c r="N122" s="29">
        <v>100.1</v>
      </c>
    </row>
    <row r="123" spans="1:14" x14ac:dyDescent="0.25">
      <c r="A123" t="s">
        <v>33</v>
      </c>
      <c r="B123" s="6" t="s">
        <v>65</v>
      </c>
      <c r="C123" t="s">
        <v>24</v>
      </c>
      <c r="D123" s="18">
        <v>13535734</v>
      </c>
      <c r="E123" s="2">
        <f t="shared" si="17"/>
        <v>2.4918945101560968</v>
      </c>
      <c r="G123" s="18">
        <v>3791996</v>
      </c>
      <c r="H123" s="2">
        <f t="shared" si="18"/>
        <v>1.6684881968701635</v>
      </c>
      <c r="I123" s="2">
        <f t="shared" si="12"/>
        <v>28.014705371721995</v>
      </c>
      <c r="K123" s="18">
        <v>9743739</v>
      </c>
      <c r="L123" s="11">
        <f t="shared" si="19"/>
        <v>3.0842511307459048</v>
      </c>
      <c r="N123" s="28">
        <v>99.4</v>
      </c>
    </row>
    <row r="124" spans="1:14" x14ac:dyDescent="0.25">
      <c r="A124" t="s">
        <v>33</v>
      </c>
      <c r="B124" s="7" t="s">
        <v>66</v>
      </c>
      <c r="C124" t="s">
        <v>25</v>
      </c>
      <c r="D124" s="18">
        <v>14997548</v>
      </c>
      <c r="E124" s="2">
        <f t="shared" si="17"/>
        <v>2.7610107827918711</v>
      </c>
      <c r="G124" s="18">
        <v>3399308</v>
      </c>
      <c r="H124" s="2">
        <f t="shared" si="18"/>
        <v>1.4957044457658506</v>
      </c>
      <c r="I124" s="2">
        <f t="shared" si="12"/>
        <v>22.665758429311246</v>
      </c>
      <c r="K124" s="18">
        <v>11598240</v>
      </c>
      <c r="L124" s="11">
        <f t="shared" si="19"/>
        <v>3.6712687844637855</v>
      </c>
      <c r="N124" s="29">
        <v>97</v>
      </c>
    </row>
    <row r="125" spans="1:14" x14ac:dyDescent="0.25">
      <c r="A125" t="s">
        <v>33</v>
      </c>
      <c r="B125" s="6" t="s">
        <v>67</v>
      </c>
      <c r="C125" t="s">
        <v>26</v>
      </c>
      <c r="D125" s="18">
        <v>4055497</v>
      </c>
      <c r="E125" s="2">
        <f t="shared" si="17"/>
        <v>0.74660677509284079</v>
      </c>
      <c r="G125" s="18">
        <v>909212</v>
      </c>
      <c r="H125" s="2">
        <f t="shared" si="18"/>
        <v>0.40005566737220061</v>
      </c>
      <c r="I125" s="2">
        <f t="shared" si="12"/>
        <v>22.419249724509722</v>
      </c>
      <c r="K125" s="18">
        <v>3146286</v>
      </c>
      <c r="L125" s="11">
        <f t="shared" si="19"/>
        <v>0.99591503355642119</v>
      </c>
      <c r="N125" s="28">
        <v>106.7</v>
      </c>
    </row>
    <row r="126" spans="1:14" x14ac:dyDescent="0.25">
      <c r="A126" t="s">
        <v>33</v>
      </c>
      <c r="B126" s="7" t="s">
        <v>68</v>
      </c>
      <c r="C126" t="s">
        <v>27</v>
      </c>
      <c r="D126" s="18">
        <v>1181957</v>
      </c>
      <c r="E126" s="2">
        <f t="shared" si="17"/>
        <v>0.21759530436550903</v>
      </c>
      <c r="G126" s="18">
        <v>541488</v>
      </c>
      <c r="H126" s="2">
        <f t="shared" si="18"/>
        <v>0.23825614181735194</v>
      </c>
      <c r="I126" s="2">
        <f t="shared" si="12"/>
        <v>45.812834138636177</v>
      </c>
      <c r="K126" s="18">
        <v>640470</v>
      </c>
      <c r="L126" s="11">
        <f t="shared" si="19"/>
        <v>0.20273226958448187</v>
      </c>
      <c r="N126" s="29">
        <v>107.6</v>
      </c>
    </row>
    <row r="127" spans="1:14" x14ac:dyDescent="0.25">
      <c r="A127" t="s">
        <v>33</v>
      </c>
      <c r="B127" s="6" t="s">
        <v>69</v>
      </c>
      <c r="C127" t="s">
        <v>28</v>
      </c>
      <c r="D127" s="26">
        <f>D107-D108-D109-D110-D113-D114-D115-D119-D122</f>
        <v>87873023</v>
      </c>
      <c r="E127" s="27">
        <f>D127/$D$107*100</f>
        <v>16.177202034593794</v>
      </c>
      <c r="F127" s="26"/>
      <c r="G127" s="26">
        <f>G107-G108-G109-G110-G113-G114-G115-G119-G122</f>
        <v>34583626</v>
      </c>
      <c r="H127" s="27">
        <f t="shared" si="18"/>
        <v>15.216886248290376</v>
      </c>
      <c r="I127" s="26"/>
      <c r="J127" s="26"/>
      <c r="K127" s="26">
        <f>K107-K108-K109-K110-K113-K114-K115-K119-K122</f>
        <v>53289398</v>
      </c>
      <c r="L127" s="11">
        <f t="shared" si="19"/>
        <v>16.868050964652127</v>
      </c>
    </row>
    <row r="128" spans="1:14" x14ac:dyDescent="0.25">
      <c r="A128" t="s">
        <v>7</v>
      </c>
      <c r="B128" s="6"/>
      <c r="C128" t="s">
        <v>34</v>
      </c>
      <c r="D128" s="1" t="s">
        <v>35</v>
      </c>
      <c r="E128" s="21"/>
      <c r="G128" s="23">
        <v>568274</v>
      </c>
      <c r="K128" s="1">
        <v>4679280835.3034086</v>
      </c>
      <c r="L128" s="2">
        <v>100</v>
      </c>
      <c r="N128" s="2">
        <v>100.1</v>
      </c>
    </row>
    <row r="129" spans="1:14" x14ac:dyDescent="0.25">
      <c r="A129" t="s">
        <v>7</v>
      </c>
      <c r="B129" s="7"/>
      <c r="C129" t="s">
        <v>34</v>
      </c>
      <c r="D129" s="1" t="s">
        <v>36</v>
      </c>
      <c r="E129" s="21"/>
      <c r="G129" s="23">
        <v>228171.1</v>
      </c>
      <c r="K129" s="1">
        <v>224594109.55755156</v>
      </c>
      <c r="L129" s="2">
        <v>4.7997570024665697</v>
      </c>
      <c r="N129" s="2">
        <v>98.2</v>
      </c>
    </row>
    <row r="130" spans="1:14" x14ac:dyDescent="0.25">
      <c r="A130" t="s">
        <v>7</v>
      </c>
      <c r="B130" s="6"/>
      <c r="C130" t="s">
        <v>34</v>
      </c>
      <c r="D130" s="1" t="s">
        <v>37</v>
      </c>
      <c r="E130" s="21"/>
      <c r="G130" s="23">
        <v>977633.1</v>
      </c>
      <c r="K130" s="1">
        <v>942029628.60418379</v>
      </c>
      <c r="L130" s="2">
        <v>20.131931845101615</v>
      </c>
      <c r="N130" s="2">
        <v>100.7</v>
      </c>
    </row>
    <row r="131" spans="1:14" x14ac:dyDescent="0.25">
      <c r="A131" t="s">
        <v>7</v>
      </c>
      <c r="B131" s="7"/>
      <c r="C131" t="s">
        <v>34</v>
      </c>
      <c r="D131" s="1" t="s">
        <v>38</v>
      </c>
      <c r="E131" s="21"/>
      <c r="G131" s="23">
        <v>284969.09999999998</v>
      </c>
      <c r="K131" s="1">
        <v>306596494.99191189</v>
      </c>
      <c r="L131" s="2">
        <v>6.5522140214102338</v>
      </c>
      <c r="N131" s="2">
        <v>104.2</v>
      </c>
    </row>
    <row r="132" spans="1:14" x14ac:dyDescent="0.25">
      <c r="A132" t="s">
        <v>7</v>
      </c>
      <c r="B132" s="6"/>
      <c r="C132" t="s">
        <v>34</v>
      </c>
      <c r="D132" s="1" t="s">
        <v>39</v>
      </c>
      <c r="E132" s="21"/>
      <c r="G132" s="23">
        <v>724011.6</v>
      </c>
      <c r="K132" s="1">
        <v>228167184.77066296</v>
      </c>
      <c r="L132" s="2">
        <v>4.8761164974161764</v>
      </c>
      <c r="N132" s="2">
        <v>101.1</v>
      </c>
    </row>
    <row r="133" spans="1:14" x14ac:dyDescent="0.25">
      <c r="A133" t="s">
        <v>7</v>
      </c>
      <c r="B133" s="7"/>
      <c r="C133" t="s">
        <v>34</v>
      </c>
      <c r="D133" s="1" t="s">
        <v>40</v>
      </c>
      <c r="E133" s="21"/>
      <c r="G133" s="23">
        <v>472486.5</v>
      </c>
      <c r="K133" s="1">
        <v>906265030.65957367</v>
      </c>
      <c r="L133" s="2">
        <v>19.36761358331276</v>
      </c>
      <c r="N133" s="2">
        <v>101.9</v>
      </c>
    </row>
    <row r="134" spans="1:14" x14ac:dyDescent="0.25">
      <c r="A134" t="s">
        <v>7</v>
      </c>
      <c r="B134" s="6"/>
      <c r="C134" t="s">
        <v>34</v>
      </c>
      <c r="D134" s="1" t="s">
        <v>41</v>
      </c>
      <c r="E134" s="21"/>
      <c r="G134" s="23">
        <v>524460.5</v>
      </c>
      <c r="K134" s="1">
        <v>697950975.18556666</v>
      </c>
      <c r="L134" s="2">
        <v>14.915774448068811</v>
      </c>
      <c r="N134" s="2">
        <v>101.5</v>
      </c>
    </row>
    <row r="135" spans="1:14" x14ac:dyDescent="0.25">
      <c r="A135" t="s">
        <v>7</v>
      </c>
      <c r="B135" s="7"/>
      <c r="C135" t="s">
        <v>34</v>
      </c>
      <c r="D135" s="1" t="s">
        <v>42</v>
      </c>
      <c r="E135" s="21"/>
      <c r="G135" s="23">
        <v>373935.1</v>
      </c>
      <c r="K135" s="1">
        <v>299180978.54290384</v>
      </c>
      <c r="L135" s="2">
        <v>6.3937384626649507</v>
      </c>
      <c r="N135" s="2">
        <v>97.3</v>
      </c>
    </row>
    <row r="136" spans="1:14" x14ac:dyDescent="0.25">
      <c r="A136" t="s">
        <v>7</v>
      </c>
      <c r="B136" s="6"/>
      <c r="C136" t="s">
        <v>34</v>
      </c>
      <c r="D136" s="1" t="s">
        <v>43</v>
      </c>
      <c r="E136" s="21"/>
      <c r="G136" s="23">
        <v>1117517.3</v>
      </c>
      <c r="K136" s="1">
        <v>161851153.21154806</v>
      </c>
      <c r="L136" s="2">
        <v>3.4588894940958057</v>
      </c>
      <c r="N136" s="2">
        <v>106.1</v>
      </c>
    </row>
    <row r="137" spans="1:14" x14ac:dyDescent="0.25">
      <c r="A137" t="s">
        <v>7</v>
      </c>
      <c r="B137" s="7"/>
      <c r="C137" t="s">
        <v>34</v>
      </c>
      <c r="D137" s="1" t="s">
        <v>44</v>
      </c>
      <c r="E137" s="21"/>
      <c r="G137" s="23">
        <v>1605079.4</v>
      </c>
      <c r="K137" s="1">
        <v>784503408.62130141</v>
      </c>
      <c r="L137" s="2">
        <v>16.765469657271247</v>
      </c>
      <c r="N137" s="2">
        <v>94.4</v>
      </c>
    </row>
    <row r="138" spans="1:14" x14ac:dyDescent="0.25">
      <c r="A138" t="s">
        <v>7</v>
      </c>
      <c r="B138" s="6"/>
      <c r="C138" t="s">
        <v>34</v>
      </c>
      <c r="D138" s="1" t="s">
        <v>45</v>
      </c>
      <c r="E138" s="21"/>
      <c r="G138" s="23">
        <v>338826.6</v>
      </c>
      <c r="K138" s="1">
        <v>55268035.262280844</v>
      </c>
      <c r="L138" s="2">
        <v>1.1811224247389549</v>
      </c>
      <c r="N138" s="2">
        <v>108.4</v>
      </c>
    </row>
    <row r="139" spans="1:14" x14ac:dyDescent="0.25">
      <c r="A139" t="s">
        <v>7</v>
      </c>
      <c r="B139" s="7"/>
      <c r="C139" t="s">
        <v>34</v>
      </c>
      <c r="D139" s="1" t="s">
        <v>46</v>
      </c>
      <c r="E139" s="21"/>
      <c r="G139" s="23">
        <v>1469675</v>
      </c>
      <c r="K139" s="1">
        <v>72873835.895924672</v>
      </c>
      <c r="L139" s="2">
        <v>1.5573725634528937</v>
      </c>
      <c r="N139" s="2">
        <v>100.1</v>
      </c>
    </row>
    <row r="140" spans="1:14" x14ac:dyDescent="0.25">
      <c r="A140" t="s">
        <v>29</v>
      </c>
      <c r="B140" s="6"/>
      <c r="C140" t="s">
        <v>34</v>
      </c>
      <c r="D140" s="1" t="s">
        <v>35</v>
      </c>
      <c r="E140" s="21"/>
      <c r="G140" s="23">
        <v>682108.5</v>
      </c>
      <c r="K140" s="1">
        <v>5597117875.6163578</v>
      </c>
      <c r="L140" s="2">
        <v>100</v>
      </c>
      <c r="N140" s="2">
        <v>103.4</v>
      </c>
    </row>
    <row r="141" spans="1:14" x14ac:dyDescent="0.25">
      <c r="A141" t="s">
        <v>29</v>
      </c>
      <c r="B141" s="7"/>
      <c r="C141" t="s">
        <v>34</v>
      </c>
      <c r="D141" s="1" t="s">
        <v>36</v>
      </c>
      <c r="E141" s="21"/>
      <c r="G141" s="23">
        <v>262811.90000000002</v>
      </c>
      <c r="K141" s="1">
        <v>258578553.09262061</v>
      </c>
      <c r="L141" s="2">
        <v>4.6198518387313001</v>
      </c>
      <c r="N141" s="2">
        <v>104.4</v>
      </c>
    </row>
    <row r="142" spans="1:14" x14ac:dyDescent="0.25">
      <c r="A142" t="s">
        <v>29</v>
      </c>
      <c r="B142" s="6"/>
      <c r="C142" t="s">
        <v>34</v>
      </c>
      <c r="D142" s="1" t="s">
        <v>37</v>
      </c>
      <c r="E142" s="21"/>
      <c r="G142" s="23">
        <v>1166833.3</v>
      </c>
      <c r="K142" s="1">
        <v>1126774718.1758676</v>
      </c>
      <c r="L142" s="2">
        <v>20.131338006737735</v>
      </c>
      <c r="N142" s="2">
        <v>103.9</v>
      </c>
    </row>
    <row r="143" spans="1:14" x14ac:dyDescent="0.25">
      <c r="A143" t="s">
        <v>29</v>
      </c>
      <c r="B143" s="7"/>
      <c r="C143" t="s">
        <v>34</v>
      </c>
      <c r="D143" s="1" t="s">
        <v>38</v>
      </c>
      <c r="E143" s="21"/>
      <c r="G143" s="23">
        <v>317815.5</v>
      </c>
      <c r="K143" s="1">
        <v>339838878.97489458</v>
      </c>
      <c r="L143" s="2">
        <v>6.0716762899597025</v>
      </c>
      <c r="N143" s="2">
        <v>101.1</v>
      </c>
    </row>
    <row r="144" spans="1:14" x14ac:dyDescent="0.25">
      <c r="A144" t="s">
        <v>29</v>
      </c>
      <c r="B144" s="6"/>
      <c r="C144" t="s">
        <v>34</v>
      </c>
      <c r="D144" s="1" t="s">
        <v>39</v>
      </c>
      <c r="E144" s="21"/>
      <c r="G144" s="23">
        <v>835029.8</v>
      </c>
      <c r="K144" s="1">
        <v>263151292.61207923</v>
      </c>
      <c r="L144" s="2">
        <v>4.7015499487421613</v>
      </c>
      <c r="N144" s="2">
        <v>106.5</v>
      </c>
    </row>
    <row r="145" spans="1:14" x14ac:dyDescent="0.25">
      <c r="A145" t="s">
        <v>29</v>
      </c>
      <c r="B145" s="7"/>
      <c r="C145" t="s">
        <v>34</v>
      </c>
      <c r="D145" s="1" t="s">
        <v>40</v>
      </c>
      <c r="E145" s="21"/>
      <c r="G145" s="23">
        <v>506052.1</v>
      </c>
      <c r="K145" s="1">
        <v>965485182.27160645</v>
      </c>
      <c r="L145" s="2">
        <v>17.249684636403813</v>
      </c>
      <c r="N145" s="2">
        <v>101.8</v>
      </c>
    </row>
    <row r="146" spans="1:14" x14ac:dyDescent="0.25">
      <c r="A146" t="s">
        <v>29</v>
      </c>
      <c r="B146" s="6"/>
      <c r="C146" t="s">
        <v>34</v>
      </c>
      <c r="D146" s="1" t="s">
        <v>41</v>
      </c>
      <c r="E146" s="21"/>
      <c r="G146" s="23">
        <v>574833.30000000005</v>
      </c>
      <c r="K146" s="1">
        <v>761589208.9589442</v>
      </c>
      <c r="L146" s="2">
        <v>13.606810252769201</v>
      </c>
      <c r="N146" s="2">
        <v>101.8</v>
      </c>
    </row>
    <row r="147" spans="1:14" x14ac:dyDescent="0.25">
      <c r="A147" t="s">
        <v>29</v>
      </c>
      <c r="B147" s="7"/>
      <c r="C147" t="s">
        <v>34</v>
      </c>
      <c r="D147" s="1" t="s">
        <v>42</v>
      </c>
      <c r="E147" s="21"/>
      <c r="G147" s="23">
        <v>419905.2</v>
      </c>
      <c r="K147" s="1">
        <v>334164376.66475564</v>
      </c>
      <c r="L147" s="2">
        <v>5.9702937134937013</v>
      </c>
      <c r="N147" s="2">
        <v>101.3</v>
      </c>
    </row>
    <row r="148" spans="1:14" x14ac:dyDescent="0.25">
      <c r="A148" t="s">
        <v>29</v>
      </c>
      <c r="B148" s="6"/>
      <c r="C148" t="s">
        <v>34</v>
      </c>
      <c r="D148" s="1" t="s">
        <v>43</v>
      </c>
      <c r="E148" s="21"/>
      <c r="G148" s="23">
        <v>1236274.3999999999</v>
      </c>
      <c r="K148" s="1">
        <v>176370619.47034574</v>
      </c>
      <c r="L148" s="2">
        <v>3.1510971072933445</v>
      </c>
      <c r="N148" s="2">
        <v>102.9</v>
      </c>
    </row>
    <row r="149" spans="1:14" x14ac:dyDescent="0.25">
      <c r="A149" t="s">
        <v>29</v>
      </c>
      <c r="B149" s="6"/>
      <c r="C149" t="s">
        <v>34</v>
      </c>
      <c r="D149" s="1" t="s">
        <v>44</v>
      </c>
      <c r="E149" s="21"/>
      <c r="G149" s="23">
        <v>2517125</v>
      </c>
      <c r="K149" s="1">
        <v>1233164717.2088144</v>
      </c>
      <c r="L149" s="2">
        <v>22.032137693241229</v>
      </c>
      <c r="N149" s="2">
        <v>106.8</v>
      </c>
    </row>
    <row r="150" spans="1:14" x14ac:dyDescent="0.25">
      <c r="A150" t="s">
        <v>29</v>
      </c>
      <c r="B150" s="7"/>
      <c r="C150" t="s">
        <v>34</v>
      </c>
      <c r="D150" s="1" t="s">
        <v>45</v>
      </c>
      <c r="E150" s="22"/>
      <c r="G150" s="23">
        <v>339068.1</v>
      </c>
      <c r="K150" s="1">
        <v>54577763.93973922</v>
      </c>
      <c r="L150" s="2">
        <v>0.97510477986367372</v>
      </c>
      <c r="N150" s="2">
        <v>100.5</v>
      </c>
    </row>
    <row r="151" spans="1:14" x14ac:dyDescent="0.25">
      <c r="A151" t="s">
        <v>29</v>
      </c>
      <c r="B151" s="6"/>
      <c r="C151" t="s">
        <v>34</v>
      </c>
      <c r="D151" s="1" t="s">
        <v>46</v>
      </c>
      <c r="E151" s="22"/>
      <c r="G151" s="23">
        <v>1685134.1</v>
      </c>
      <c r="K151" s="1">
        <v>83422564.246689886</v>
      </c>
      <c r="L151" s="2">
        <v>1.4904557327641299</v>
      </c>
      <c r="N151" s="2">
        <v>103.8</v>
      </c>
    </row>
    <row r="152" spans="1:14" x14ac:dyDescent="0.25">
      <c r="A152" t="s">
        <v>30</v>
      </c>
      <c r="B152" s="7"/>
      <c r="C152" t="s">
        <v>34</v>
      </c>
      <c r="D152" s="1" t="s">
        <v>35</v>
      </c>
      <c r="E152" s="22"/>
      <c r="G152" s="23">
        <v>730003.2</v>
      </c>
      <c r="K152" s="1">
        <v>5970632277.4181662</v>
      </c>
      <c r="L152" s="2">
        <v>100</v>
      </c>
      <c r="N152" s="2">
        <v>102.2</v>
      </c>
    </row>
    <row r="153" spans="1:14" x14ac:dyDescent="0.25">
      <c r="A153" t="s">
        <v>30</v>
      </c>
      <c r="B153" s="6"/>
      <c r="C153" t="s">
        <v>34</v>
      </c>
      <c r="D153" s="1" t="s">
        <v>36</v>
      </c>
      <c r="E153" s="22"/>
      <c r="G153" s="23">
        <v>289954.40000000002</v>
      </c>
      <c r="K153" s="1">
        <v>285490577.13569063</v>
      </c>
      <c r="L153" s="2">
        <v>4.7815803062509667</v>
      </c>
      <c r="N153" s="2">
        <v>99.1</v>
      </c>
    </row>
    <row r="154" spans="1:14" x14ac:dyDescent="0.25">
      <c r="A154" t="s">
        <v>30</v>
      </c>
      <c r="B154" s="7"/>
      <c r="C154" t="s">
        <v>34</v>
      </c>
      <c r="D154" s="1" t="s">
        <v>37</v>
      </c>
      <c r="E154" s="22"/>
      <c r="G154" s="23">
        <v>1266298.6000000001</v>
      </c>
      <c r="K154" s="1">
        <v>1227680259.9646904</v>
      </c>
      <c r="L154" s="2">
        <v>20.561980757179818</v>
      </c>
      <c r="N154" s="2">
        <v>97.9</v>
      </c>
    </row>
    <row r="155" spans="1:14" x14ac:dyDescent="0.25">
      <c r="A155" t="s">
        <v>30</v>
      </c>
      <c r="B155" s="6"/>
      <c r="C155" t="s">
        <v>34</v>
      </c>
      <c r="D155" s="1" t="s">
        <v>38</v>
      </c>
      <c r="E155" s="22"/>
      <c r="G155" s="23">
        <v>347663.4</v>
      </c>
      <c r="K155" s="1">
        <v>369476546.21888655</v>
      </c>
      <c r="L155" s="2">
        <v>6.1882314812168673</v>
      </c>
      <c r="N155" s="2">
        <v>96.8</v>
      </c>
    </row>
    <row r="156" spans="1:14" x14ac:dyDescent="0.25">
      <c r="A156" t="s">
        <v>30</v>
      </c>
      <c r="B156" s="7"/>
      <c r="C156" t="s">
        <v>34</v>
      </c>
      <c r="D156" s="1" t="s">
        <v>39</v>
      </c>
      <c r="E156" s="22"/>
      <c r="G156" s="23">
        <v>889982.3</v>
      </c>
      <c r="K156" s="1">
        <v>279337843.2951169</v>
      </c>
      <c r="L156" s="2">
        <v>4.6785303518291492</v>
      </c>
      <c r="N156" s="2">
        <v>125.4</v>
      </c>
    </row>
    <row r="157" spans="1:14" x14ac:dyDescent="0.25">
      <c r="A157" t="s">
        <v>30</v>
      </c>
      <c r="B157" s="6"/>
      <c r="C157" t="s">
        <v>34</v>
      </c>
      <c r="D157" s="1" t="s">
        <v>40</v>
      </c>
      <c r="E157" s="22"/>
      <c r="G157" s="23">
        <v>563015.1</v>
      </c>
      <c r="K157" s="1">
        <v>1069330650.0274458</v>
      </c>
      <c r="L157" s="2">
        <v>17.909839366122345</v>
      </c>
      <c r="N157" s="2">
        <v>105.5</v>
      </c>
    </row>
    <row r="158" spans="1:14" x14ac:dyDescent="0.25">
      <c r="A158" t="s">
        <v>30</v>
      </c>
      <c r="B158" s="7"/>
      <c r="C158" t="s">
        <v>34</v>
      </c>
      <c r="D158" s="1" t="s">
        <v>41</v>
      </c>
      <c r="E158" s="22"/>
      <c r="G158" s="23">
        <v>610678.9</v>
      </c>
      <c r="K158" s="1">
        <v>805215557.61312139</v>
      </c>
      <c r="L158" s="2">
        <v>13.486269463597154</v>
      </c>
      <c r="N158" s="2">
        <v>87.2</v>
      </c>
    </row>
    <row r="159" spans="1:14" x14ac:dyDescent="0.25">
      <c r="A159" t="s">
        <v>30</v>
      </c>
      <c r="B159" s="6"/>
      <c r="C159" t="s">
        <v>34</v>
      </c>
      <c r="D159" s="1" t="s">
        <v>42</v>
      </c>
      <c r="E159" s="22"/>
      <c r="G159" s="23">
        <v>499757.1</v>
      </c>
      <c r="K159" s="1">
        <v>395617226.03387558</v>
      </c>
      <c r="L159" s="2">
        <v>6.6260524455702905</v>
      </c>
      <c r="N159" s="2">
        <v>86.1</v>
      </c>
    </row>
    <row r="160" spans="1:14" x14ac:dyDescent="0.25">
      <c r="A160" t="s">
        <v>30</v>
      </c>
      <c r="B160" s="7"/>
      <c r="C160" t="s">
        <v>34</v>
      </c>
      <c r="D160" s="1" t="s">
        <v>43</v>
      </c>
      <c r="E160" s="22"/>
      <c r="G160" s="23">
        <v>1524002.3</v>
      </c>
      <c r="K160" s="1">
        <v>214414925.88021839</v>
      </c>
      <c r="L160" s="2">
        <v>3.5911594604673289</v>
      </c>
      <c r="N160" s="2">
        <v>95.7</v>
      </c>
    </row>
    <row r="161" spans="1:14" x14ac:dyDescent="0.25">
      <c r="A161" t="s">
        <v>30</v>
      </c>
      <c r="B161" s="6"/>
      <c r="C161" t="s">
        <v>34</v>
      </c>
      <c r="D161" s="1" t="s">
        <v>44</v>
      </c>
      <c r="E161" s="22"/>
      <c r="G161" s="23">
        <v>2397445.2000000002</v>
      </c>
      <c r="K161" s="1">
        <v>1172226053.7500622</v>
      </c>
      <c r="L161" s="2">
        <v>19.633197947621031</v>
      </c>
      <c r="N161" s="2">
        <v>99.3</v>
      </c>
    </row>
    <row r="162" spans="1:14" x14ac:dyDescent="0.25">
      <c r="A162" t="s">
        <v>30</v>
      </c>
      <c r="B162" s="7"/>
      <c r="C162" t="s">
        <v>34</v>
      </c>
      <c r="D162" s="1" t="s">
        <v>45</v>
      </c>
      <c r="E162" s="22"/>
      <c r="G162" s="23">
        <v>357287.3</v>
      </c>
      <c r="K162" s="1">
        <v>56847621.153506123</v>
      </c>
      <c r="L162" s="2">
        <v>0.95212062160505884</v>
      </c>
      <c r="N162" s="2">
        <v>44.3</v>
      </c>
    </row>
    <row r="163" spans="1:14" x14ac:dyDescent="0.25">
      <c r="A163" t="s">
        <v>30</v>
      </c>
      <c r="B163" s="6"/>
      <c r="C163" t="s">
        <v>34</v>
      </c>
      <c r="D163" s="1" t="s">
        <v>46</v>
      </c>
      <c r="E163" s="22"/>
      <c r="G163" s="23">
        <v>1900850.8</v>
      </c>
      <c r="K163" s="1">
        <v>94995016.345551386</v>
      </c>
      <c r="L163" s="2">
        <v>1.5910377985399786</v>
      </c>
      <c r="N163" s="2">
        <v>158.5</v>
      </c>
    </row>
    <row r="164" spans="1:14" x14ac:dyDescent="0.25">
      <c r="A164" t="s">
        <v>31</v>
      </c>
      <c r="B164" s="7"/>
      <c r="C164" t="s">
        <v>34</v>
      </c>
      <c r="D164" s="1" t="s">
        <v>35</v>
      </c>
      <c r="E164" s="22"/>
      <c r="G164" s="23">
        <v>741105.3</v>
      </c>
      <c r="K164" s="1">
        <v>6037509275.6000004</v>
      </c>
      <c r="L164" s="2">
        <v>100</v>
      </c>
      <c r="N164" s="2">
        <v>98.1</v>
      </c>
    </row>
    <row r="165" spans="1:14" x14ac:dyDescent="0.25">
      <c r="A165" t="s">
        <v>31</v>
      </c>
      <c r="B165" s="6"/>
      <c r="C165" t="s">
        <v>34</v>
      </c>
      <c r="D165" s="1" t="s">
        <v>36</v>
      </c>
      <c r="E165" s="22"/>
      <c r="G165" s="23">
        <v>307198.2</v>
      </c>
      <c r="K165" s="1">
        <v>302800398.5</v>
      </c>
      <c r="L165" s="2">
        <v>5.015319806194551</v>
      </c>
      <c r="N165" s="2">
        <v>100.1</v>
      </c>
    </row>
    <row r="166" spans="1:14" x14ac:dyDescent="0.25">
      <c r="A166" t="s">
        <v>31</v>
      </c>
      <c r="B166" s="7"/>
      <c r="C166" t="s">
        <v>34</v>
      </c>
      <c r="D166" s="1" t="s">
        <v>37</v>
      </c>
      <c r="E166" s="22"/>
      <c r="G166" s="23">
        <v>1160397.1000000001</v>
      </c>
      <c r="K166" s="1">
        <v>1133688196.8</v>
      </c>
      <c r="L166" s="2">
        <v>18.777415405085822</v>
      </c>
      <c r="N166" s="2">
        <v>90.7</v>
      </c>
    </row>
    <row r="167" spans="1:14" x14ac:dyDescent="0.25">
      <c r="A167" t="s">
        <v>31</v>
      </c>
      <c r="B167" s="6"/>
      <c r="C167" t="s">
        <v>34</v>
      </c>
      <c r="D167" s="1" t="s">
        <v>38</v>
      </c>
      <c r="E167" s="22"/>
      <c r="G167" s="23">
        <v>400092.5</v>
      </c>
      <c r="K167" s="1">
        <v>422734532.60000002</v>
      </c>
      <c r="L167" s="2">
        <v>7.0018034474653321</v>
      </c>
      <c r="N167" s="2">
        <v>104.5</v>
      </c>
    </row>
    <row r="168" spans="1:14" x14ac:dyDescent="0.25">
      <c r="A168" t="s">
        <v>31</v>
      </c>
      <c r="B168" s="7"/>
      <c r="C168" t="s">
        <v>34</v>
      </c>
      <c r="D168" s="1" t="s">
        <v>39</v>
      </c>
      <c r="E168" s="22"/>
      <c r="G168" s="23">
        <v>949053.9</v>
      </c>
      <c r="K168" s="1">
        <v>296429400</v>
      </c>
      <c r="L168" s="2">
        <v>4.909796183634703</v>
      </c>
      <c r="N168" s="2">
        <v>99.8</v>
      </c>
    </row>
    <row r="169" spans="1:14" x14ac:dyDescent="0.25">
      <c r="A169" t="s">
        <v>31</v>
      </c>
      <c r="B169" s="6"/>
      <c r="C169" t="s">
        <v>34</v>
      </c>
      <c r="D169" s="1" t="s">
        <v>40</v>
      </c>
      <c r="E169" s="22"/>
      <c r="G169" s="23">
        <v>585986.69999999995</v>
      </c>
      <c r="K169" s="1">
        <v>1105672590.5</v>
      </c>
      <c r="L169" s="2">
        <v>18.313389512600288</v>
      </c>
      <c r="N169" s="2">
        <v>98.5</v>
      </c>
    </row>
    <row r="170" spans="1:14" x14ac:dyDescent="0.25">
      <c r="A170" t="s">
        <v>31</v>
      </c>
      <c r="B170" s="6"/>
      <c r="C170" t="s">
        <v>34</v>
      </c>
      <c r="D170" s="1" t="s">
        <v>41</v>
      </c>
      <c r="E170" s="22"/>
      <c r="G170" s="23">
        <v>654933.19999999995</v>
      </c>
      <c r="K170" s="1">
        <v>856904810.39999998</v>
      </c>
      <c r="L170" s="2">
        <v>14.193018532710111</v>
      </c>
      <c r="N170" s="2">
        <v>100.4</v>
      </c>
    </row>
    <row r="171" spans="1:14" x14ac:dyDescent="0.25">
      <c r="A171" t="s">
        <v>31</v>
      </c>
      <c r="B171" s="7"/>
      <c r="C171" t="s">
        <v>34</v>
      </c>
      <c r="D171" s="1" t="s">
        <v>42</v>
      </c>
      <c r="E171" s="22"/>
      <c r="G171" s="23">
        <v>571690.80000000005</v>
      </c>
      <c r="K171" s="1">
        <v>449317505.80000001</v>
      </c>
      <c r="L171" s="2">
        <v>7.4421004637768835</v>
      </c>
      <c r="N171" s="2">
        <v>101.5</v>
      </c>
    </row>
    <row r="172" spans="1:14" x14ac:dyDescent="0.25">
      <c r="A172" t="s">
        <v>31</v>
      </c>
      <c r="B172" s="6"/>
      <c r="C172" t="s">
        <v>34</v>
      </c>
      <c r="D172" s="1" t="s">
        <v>43</v>
      </c>
      <c r="E172" s="22"/>
      <c r="G172" s="23">
        <v>2042710.4</v>
      </c>
      <c r="K172" s="1">
        <v>285146025.60000002</v>
      </c>
      <c r="L172" s="2">
        <v>4.7229082819365535</v>
      </c>
      <c r="N172" s="2">
        <v>105</v>
      </c>
    </row>
    <row r="173" spans="1:14" x14ac:dyDescent="0.25">
      <c r="A173" t="s">
        <v>31</v>
      </c>
      <c r="B173" s="7"/>
      <c r="C173" t="s">
        <v>34</v>
      </c>
      <c r="D173" s="1" t="s">
        <v>44</v>
      </c>
      <c r="E173" s="22"/>
      <c r="G173" s="23">
        <v>2057114.7</v>
      </c>
      <c r="K173" s="1">
        <v>1001689396.6</v>
      </c>
      <c r="L173" s="2">
        <v>16.591103232722627</v>
      </c>
      <c r="N173" s="2">
        <v>98.1</v>
      </c>
    </row>
    <row r="174" spans="1:14" x14ac:dyDescent="0.25">
      <c r="A174" t="s">
        <v>31</v>
      </c>
      <c r="B174" s="6"/>
      <c r="C174" t="s">
        <v>34</v>
      </c>
      <c r="D174" s="1" t="s">
        <v>45</v>
      </c>
      <c r="E174" s="22"/>
      <c r="G174" s="23">
        <v>401373.9</v>
      </c>
      <c r="K174" s="1">
        <v>63177058.200000003</v>
      </c>
      <c r="L174" s="2">
        <v>1.0464092942320413</v>
      </c>
      <c r="N174" s="2">
        <v>101.5</v>
      </c>
    </row>
    <row r="175" spans="1:14" x14ac:dyDescent="0.25">
      <c r="A175" t="s">
        <v>31</v>
      </c>
      <c r="B175" s="7"/>
      <c r="C175" t="s">
        <v>34</v>
      </c>
      <c r="D175" s="1" t="s">
        <v>46</v>
      </c>
      <c r="E175" s="21"/>
      <c r="G175" s="23">
        <v>2403409.5</v>
      </c>
      <c r="K175" s="1">
        <v>119949360.59999999</v>
      </c>
      <c r="L175" s="2">
        <v>1.9867358396410839</v>
      </c>
      <c r="N175" s="2">
        <v>100.9</v>
      </c>
    </row>
    <row r="176" spans="1:14" x14ac:dyDescent="0.25">
      <c r="A176" t="s">
        <v>32</v>
      </c>
      <c r="B176" s="6"/>
      <c r="C176" t="s">
        <v>34</v>
      </c>
      <c r="D176" s="1" t="s">
        <v>35</v>
      </c>
      <c r="E176" s="21"/>
      <c r="G176" s="23">
        <v>950614.1</v>
      </c>
      <c r="K176" s="1">
        <v>7593744751.1792774</v>
      </c>
      <c r="L176" s="2">
        <v>100</v>
      </c>
      <c r="N176" s="2">
        <v>106.5</v>
      </c>
    </row>
    <row r="177" spans="1:14" x14ac:dyDescent="0.25">
      <c r="A177" t="s">
        <v>32</v>
      </c>
      <c r="B177" s="7"/>
      <c r="C177" t="s">
        <v>34</v>
      </c>
      <c r="D177" s="1" t="s">
        <v>36</v>
      </c>
      <c r="E177" s="21"/>
      <c r="G177" s="23">
        <v>363621.5</v>
      </c>
      <c r="K177" s="1">
        <v>356150162.24767405</v>
      </c>
      <c r="L177" s="2">
        <v>4.6900465306312196</v>
      </c>
      <c r="N177" s="2">
        <v>104.5</v>
      </c>
    </row>
    <row r="178" spans="1:14" x14ac:dyDescent="0.25">
      <c r="A178" t="s">
        <v>32</v>
      </c>
      <c r="B178" s="6"/>
      <c r="C178" t="s">
        <v>34</v>
      </c>
      <c r="D178" s="1" t="s">
        <v>37</v>
      </c>
      <c r="E178" s="21"/>
      <c r="G178" s="23">
        <v>1684839.3</v>
      </c>
      <c r="K178" s="1">
        <v>1672273783.2492082</v>
      </c>
      <c r="L178" s="2">
        <v>22.021727593484243</v>
      </c>
      <c r="N178" s="2">
        <v>116</v>
      </c>
    </row>
    <row r="179" spans="1:14" x14ac:dyDescent="0.25">
      <c r="A179" t="s">
        <v>32</v>
      </c>
      <c r="B179" s="7"/>
      <c r="C179" t="s">
        <v>34</v>
      </c>
      <c r="D179" s="1" t="s">
        <v>38</v>
      </c>
      <c r="E179" s="21"/>
      <c r="G179" s="23">
        <v>512723.1</v>
      </c>
      <c r="K179" s="1">
        <v>516630091.06180948</v>
      </c>
      <c r="L179" s="2">
        <v>6.8033639263629304</v>
      </c>
      <c r="N179" s="2">
        <v>105.4</v>
      </c>
    </row>
    <row r="180" spans="1:14" x14ac:dyDescent="0.25">
      <c r="A180" t="s">
        <v>32</v>
      </c>
      <c r="B180" s="6"/>
      <c r="C180" t="s">
        <v>34</v>
      </c>
      <c r="D180" s="1" t="s">
        <v>39</v>
      </c>
      <c r="E180" s="21"/>
      <c r="G180" s="23">
        <v>1199105.8</v>
      </c>
      <c r="K180" s="1">
        <v>351233672.24358958</v>
      </c>
      <c r="L180" s="2">
        <v>4.6253025845916724</v>
      </c>
      <c r="N180" s="2">
        <v>107.5</v>
      </c>
    </row>
    <row r="181" spans="1:14" x14ac:dyDescent="0.25">
      <c r="A181" t="s">
        <v>32</v>
      </c>
      <c r="B181" s="7"/>
      <c r="C181" t="s">
        <v>34</v>
      </c>
      <c r="D181" s="1" t="s">
        <v>40</v>
      </c>
      <c r="E181" s="21"/>
      <c r="G181" s="23">
        <v>731915.2</v>
      </c>
      <c r="K181" s="1">
        <v>1354099499.794404</v>
      </c>
      <c r="L181" s="2">
        <v>17.831775285627266</v>
      </c>
      <c r="N181" s="2">
        <v>107.2</v>
      </c>
    </row>
    <row r="182" spans="1:14" x14ac:dyDescent="0.25">
      <c r="A182" t="s">
        <v>32</v>
      </c>
      <c r="B182" s="6"/>
      <c r="C182" t="s">
        <v>34</v>
      </c>
      <c r="D182" s="1" t="s">
        <v>41</v>
      </c>
      <c r="E182" s="21"/>
      <c r="G182" s="23">
        <v>786590.9</v>
      </c>
      <c r="K182" s="1">
        <v>1017795133.1121792</v>
      </c>
      <c r="L182" s="2">
        <v>13.403072745553105</v>
      </c>
      <c r="N182" s="2">
        <v>104.1</v>
      </c>
    </row>
    <row r="183" spans="1:14" x14ac:dyDescent="0.25">
      <c r="A183" t="s">
        <v>32</v>
      </c>
      <c r="B183" s="7"/>
      <c r="C183" t="s">
        <v>34</v>
      </c>
      <c r="D183" s="1" t="s">
        <v>42</v>
      </c>
      <c r="E183" s="21"/>
      <c r="G183" s="23">
        <v>713306.9</v>
      </c>
      <c r="K183" s="1">
        <v>548269796.77885282</v>
      </c>
      <c r="L183" s="2">
        <v>7.220018775238775</v>
      </c>
      <c r="N183" s="2">
        <v>107.5</v>
      </c>
    </row>
    <row r="184" spans="1:14" x14ac:dyDescent="0.25">
      <c r="A184" t="s">
        <v>32</v>
      </c>
      <c r="B184" s="6"/>
      <c r="C184" t="s">
        <v>34</v>
      </c>
      <c r="D184" s="1" t="s">
        <v>43</v>
      </c>
      <c r="E184" s="21"/>
      <c r="G184" s="23">
        <v>2343311.4</v>
      </c>
      <c r="K184" s="1">
        <v>320159607.01110673</v>
      </c>
      <c r="L184" s="2">
        <v>4.2160965044471279</v>
      </c>
      <c r="N184" s="2">
        <v>106.1</v>
      </c>
    </row>
    <row r="185" spans="1:14" x14ac:dyDescent="0.25">
      <c r="A185" t="s">
        <v>32</v>
      </c>
      <c r="B185" s="7"/>
      <c r="C185" t="s">
        <v>34</v>
      </c>
      <c r="D185" s="1" t="s">
        <v>44</v>
      </c>
      <c r="E185" s="21"/>
      <c r="G185" s="23">
        <v>2647233.9</v>
      </c>
      <c r="K185" s="1">
        <v>1237949818.2441392</v>
      </c>
      <c r="L185" s="2">
        <v>16.302231096876028</v>
      </c>
      <c r="N185" s="2">
        <v>97.5</v>
      </c>
    </row>
    <row r="186" spans="1:14" x14ac:dyDescent="0.25">
      <c r="A186" t="s">
        <v>32</v>
      </c>
      <c r="B186" s="6"/>
      <c r="C186" t="s">
        <v>34</v>
      </c>
      <c r="D186" s="1" t="s">
        <v>45</v>
      </c>
      <c r="E186" s="21"/>
      <c r="G186" s="23">
        <v>523964.8</v>
      </c>
      <c r="K186" s="1">
        <v>79156936.988535255</v>
      </c>
      <c r="L186" s="2">
        <v>1.0423965985456978</v>
      </c>
      <c r="N186" s="2">
        <v>104.3</v>
      </c>
    </row>
    <row r="187" spans="1:14" x14ac:dyDescent="0.25">
      <c r="A187" t="s">
        <v>32</v>
      </c>
      <c r="B187" s="7"/>
      <c r="C187" t="s">
        <v>34</v>
      </c>
      <c r="D187" s="1" t="s">
        <v>46</v>
      </c>
      <c r="E187" s="21"/>
      <c r="G187" s="23">
        <v>2932794</v>
      </c>
      <c r="K187" s="1">
        <v>140026250.44778109</v>
      </c>
      <c r="L187" s="2">
        <v>1.8439683586419675</v>
      </c>
      <c r="N187" s="2">
        <v>106.1</v>
      </c>
    </row>
    <row r="188" spans="1:14" x14ac:dyDescent="0.25">
      <c r="A188" t="s">
        <v>33</v>
      </c>
      <c r="B188" s="6"/>
      <c r="C188" t="s">
        <v>34</v>
      </c>
      <c r="D188" s="1" t="s">
        <v>35</v>
      </c>
      <c r="G188" s="23">
        <v>1090778.1000000001</v>
      </c>
      <c r="K188" s="1">
        <v>8655564275.1071205</v>
      </c>
      <c r="L188" s="2">
        <v>100</v>
      </c>
      <c r="N188" s="2">
        <v>99.8</v>
      </c>
    </row>
    <row r="189" spans="1:14" x14ac:dyDescent="0.25">
      <c r="A189" t="s">
        <v>33</v>
      </c>
      <c r="B189" s="7"/>
      <c r="C189" t="s">
        <v>34</v>
      </c>
      <c r="D189" s="1" t="s">
        <v>36</v>
      </c>
      <c r="G189" s="23">
        <v>457864.5</v>
      </c>
      <c r="K189" s="1">
        <v>447008536.58761746</v>
      </c>
      <c r="L189" s="2">
        <v>5.1644066450200938</v>
      </c>
      <c r="N189" s="2">
        <v>110.3</v>
      </c>
    </row>
    <row r="190" spans="1:14" x14ac:dyDescent="0.25">
      <c r="A190" t="s">
        <v>33</v>
      </c>
      <c r="B190" s="6"/>
      <c r="C190" t="s">
        <v>34</v>
      </c>
      <c r="D190" s="1" t="s">
        <v>37</v>
      </c>
      <c r="G190" s="23">
        <v>2029719.8</v>
      </c>
      <c r="K190" s="1">
        <v>2025049385.7734399</v>
      </c>
      <c r="L190" s="2">
        <v>23.395925689066392</v>
      </c>
      <c r="N190" s="2">
        <v>104</v>
      </c>
    </row>
    <row r="191" spans="1:14" x14ac:dyDescent="0.25">
      <c r="A191" t="s">
        <v>33</v>
      </c>
      <c r="C191" t="s">
        <v>34</v>
      </c>
      <c r="D191" s="1" t="s">
        <v>38</v>
      </c>
      <c r="G191" s="23">
        <v>549172</v>
      </c>
      <c r="K191" s="1">
        <v>547235633.57220161</v>
      </c>
      <c r="L191" s="2">
        <v>6.3223565348133128</v>
      </c>
      <c r="N191" s="2">
        <v>97</v>
      </c>
    </row>
    <row r="192" spans="1:14" x14ac:dyDescent="0.25">
      <c r="A192" t="s">
        <v>33</v>
      </c>
      <c r="C192" t="s">
        <v>34</v>
      </c>
      <c r="D192" s="1" t="s">
        <v>39</v>
      </c>
      <c r="G192" s="23">
        <v>1228904.5</v>
      </c>
      <c r="K192" s="1">
        <v>357183538.31141108</v>
      </c>
      <c r="L192" s="2">
        <v>4.1266349247575844</v>
      </c>
      <c r="N192" s="2">
        <v>91.3</v>
      </c>
    </row>
    <row r="193" spans="1:14" x14ac:dyDescent="0.25">
      <c r="A193" t="s">
        <v>33</v>
      </c>
      <c r="C193" t="s">
        <v>34</v>
      </c>
      <c r="D193" s="1" t="s">
        <v>40</v>
      </c>
      <c r="G193" s="23">
        <v>840706.9</v>
      </c>
      <c r="K193" s="1">
        <v>1539350317.1378698</v>
      </c>
      <c r="L193" s="2">
        <v>17.78451719854878</v>
      </c>
      <c r="N193" s="2">
        <v>102.6</v>
      </c>
    </row>
    <row r="194" spans="1:14" x14ac:dyDescent="0.25">
      <c r="A194" t="s">
        <v>33</v>
      </c>
      <c r="C194" t="s">
        <v>34</v>
      </c>
      <c r="D194" s="1" t="s">
        <v>41</v>
      </c>
      <c r="G194" s="23">
        <v>828825.8</v>
      </c>
      <c r="K194" s="1">
        <v>1067881505.7928822</v>
      </c>
      <c r="L194" s="2">
        <v>12.337514595831086</v>
      </c>
      <c r="N194" s="2">
        <v>97.1</v>
      </c>
    </row>
    <row r="195" spans="1:14" x14ac:dyDescent="0.25">
      <c r="A195" t="s">
        <v>33</v>
      </c>
      <c r="C195" t="s">
        <v>34</v>
      </c>
      <c r="D195" s="1" t="s">
        <v>42</v>
      </c>
      <c r="G195" s="23">
        <v>794644.1</v>
      </c>
      <c r="K195" s="1">
        <v>603837326.19176447</v>
      </c>
      <c r="L195" s="2">
        <v>6.976290707335675</v>
      </c>
      <c r="N195" s="2">
        <v>102.2</v>
      </c>
    </row>
    <row r="196" spans="1:14" x14ac:dyDescent="0.25">
      <c r="A196" t="s">
        <v>33</v>
      </c>
      <c r="C196" t="s">
        <v>34</v>
      </c>
      <c r="D196" s="1" t="s">
        <v>43</v>
      </c>
      <c r="G196" s="23">
        <v>2338219.1</v>
      </c>
      <c r="K196" s="18">
        <v>315919119.16609681</v>
      </c>
      <c r="L196" s="2">
        <v>3.649896287809463</v>
      </c>
      <c r="N196" s="2">
        <v>92.3</v>
      </c>
    </row>
    <row r="197" spans="1:14" x14ac:dyDescent="0.25">
      <c r="A197" t="s">
        <v>33</v>
      </c>
      <c r="C197" t="s">
        <v>34</v>
      </c>
      <c r="D197" s="1" t="s">
        <v>44</v>
      </c>
      <c r="G197" s="23">
        <v>3303417</v>
      </c>
      <c r="K197" s="1">
        <v>1530380610.8745062</v>
      </c>
      <c r="L197" s="2">
        <v>17.680887833919602</v>
      </c>
      <c r="N197" s="2">
        <v>95.5</v>
      </c>
    </row>
    <row r="198" spans="1:14" x14ac:dyDescent="0.25">
      <c r="A198" t="s">
        <v>33</v>
      </c>
      <c r="C198" t="s">
        <v>34</v>
      </c>
      <c r="D198" s="1" t="s">
        <v>45</v>
      </c>
      <c r="G198" s="23">
        <v>543204.80000000005</v>
      </c>
      <c r="K198" s="1">
        <v>80676231.827266783</v>
      </c>
      <c r="L198" s="2">
        <v>0.93207362643342329</v>
      </c>
      <c r="N198" s="2">
        <v>97.7</v>
      </c>
    </row>
    <row r="199" spans="1:14" x14ac:dyDescent="0.25">
      <c r="A199" t="s">
        <v>33</v>
      </c>
      <c r="C199" t="s">
        <v>34</v>
      </c>
      <c r="D199" s="1" t="s">
        <v>46</v>
      </c>
      <c r="G199" s="23">
        <v>2946171.5</v>
      </c>
      <c r="K199" s="1">
        <v>141042069.87206352</v>
      </c>
      <c r="L199" s="2">
        <v>1.6294959564645828</v>
      </c>
      <c r="N199" s="2">
        <v>94.5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ВРП Магаданской области</vt:lpstr>
      <vt:lpstr>график</vt:lpstr>
      <vt:lpstr>исходный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Гробова Евгения Ивановна</dc:creator>
  <cp:lastModifiedBy>Дмитриенко Татьяна Васильевна</cp:lastModifiedBy>
  <dcterms:created xsi:type="dcterms:W3CDTF">2024-03-21T06:29:32Z</dcterms:created>
  <dcterms:modified xsi:type="dcterms:W3CDTF">2024-04-05T04:12:40Z</dcterms:modified>
</cp:coreProperties>
</file>